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169" documentId="13_ncr:1_{F6CB121F-512D-4AA6-A0C1-0FB36C537598}" xr6:coauthVersionLast="47" xr6:coauthVersionMax="47" xr10:uidLastSave="{AD2A6130-C267-4A0A-A838-A914EF2160C8}"/>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 i="5"/>
  <c r="G4" i="5"/>
  <c r="I4" i="5"/>
  <c r="J4" i="5"/>
  <c r="L4" i="5"/>
  <c r="L3" i="1"/>
  <c r="L4" i="1"/>
  <c r="L5" i="1"/>
  <c r="L6" i="1"/>
  <c r="L7" i="1"/>
  <c r="L8" i="1"/>
  <c r="L9" i="1"/>
  <c r="L10" i="1"/>
  <c r="L11" i="1"/>
  <c r="L12" i="1"/>
  <c r="L13" i="1"/>
  <c r="L14" i="1"/>
  <c r="L15" i="1"/>
  <c r="L16" i="1"/>
  <c r="L17" i="1"/>
  <c r="L18" i="1"/>
  <c r="L19" i="1"/>
  <c r="L20" i="1"/>
  <c r="L21" i="1"/>
  <c r="L22" i="1"/>
  <c r="J3" i="1"/>
  <c r="J4" i="1"/>
  <c r="J5" i="1"/>
  <c r="J6" i="1"/>
  <c r="J7" i="1"/>
  <c r="J8" i="1"/>
  <c r="J9" i="1"/>
  <c r="J10" i="1"/>
  <c r="J11" i="1"/>
  <c r="J12" i="1"/>
  <c r="J13" i="1"/>
  <c r="J14" i="1"/>
  <c r="J15" i="1"/>
  <c r="J16" i="1"/>
  <c r="J17" i="1"/>
  <c r="J18" i="1"/>
  <c r="J19" i="1"/>
  <c r="J20" i="1"/>
  <c r="J21" i="1"/>
  <c r="J22" i="1"/>
  <c r="I3" i="1"/>
  <c r="I4" i="1"/>
  <c r="I5" i="1"/>
  <c r="I6" i="1"/>
  <c r="I7" i="1"/>
  <c r="I8" i="1"/>
  <c r="I9" i="1"/>
  <c r="I10" i="1"/>
  <c r="I11" i="1"/>
  <c r="I12" i="1"/>
  <c r="I13" i="1"/>
  <c r="I14" i="1"/>
  <c r="I15" i="1"/>
  <c r="I16" i="1"/>
  <c r="I17" i="1"/>
  <c r="I18" i="1"/>
  <c r="I19" i="1"/>
  <c r="I20" i="1"/>
  <c r="I21" i="1"/>
  <c r="I22" i="1"/>
  <c r="G3" i="1"/>
  <c r="G4" i="1"/>
  <c r="G5" i="1"/>
  <c r="G6" i="1"/>
  <c r="G7" i="1"/>
  <c r="G8" i="1"/>
  <c r="G9" i="1"/>
  <c r="G10" i="1"/>
  <c r="G11" i="1"/>
  <c r="G12" i="1"/>
  <c r="G13" i="1"/>
  <c r="G14" i="1"/>
  <c r="G15" i="1"/>
  <c r="G16" i="1"/>
  <c r="G17" i="1"/>
  <c r="G18" i="1"/>
  <c r="G19" i="1"/>
  <c r="G20" i="1"/>
  <c r="G21" i="1"/>
  <c r="G22" i="1"/>
  <c r="B3" i="1"/>
  <c r="B4" i="1"/>
  <c r="B5" i="1"/>
  <c r="B6" i="1"/>
  <c r="B7" i="1"/>
  <c r="B8" i="1"/>
  <c r="B9" i="1"/>
  <c r="B10" i="1"/>
  <c r="B11" i="1"/>
  <c r="B12" i="1"/>
  <c r="B13" i="1"/>
  <c r="B14" i="1"/>
  <c r="B15" i="1"/>
  <c r="B16" i="1"/>
  <c r="B17" i="1"/>
  <c r="B18" i="1"/>
  <c r="B19" i="1"/>
  <c r="B20" i="1"/>
  <c r="B21" i="1"/>
  <c r="B2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<sst xmlns="http://schemas.openxmlformats.org/spreadsheetml/2006/main" count="180296" uniqueCount="39130">
  <si>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</si>
  <si>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</si>
  <si>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</si>
  <si>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</si>
  <si>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</si>
  <si>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</si>
  <si>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</si>
  <si>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</si>
  <si>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</si>
  <si>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</si>
  <si>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</si>
  <si>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</si>
  <si>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</si>
  <si>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</si>
  <si>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</si>
  <si>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</si>
  <si>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</si>
  <si>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</si>
  <si>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</si>
  <si>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</si>
  <si>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</si>
  <si>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</si>
  <si>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</si>
  <si>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</si>
  <si>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</si>
  <si>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</si>
  <si>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</si>
  <si>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</si>
  <si>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</si>
  <si>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</si>
  <si>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</si>
  <si>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</si>
  <si>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</si>
  <si>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</si>
  <si>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</si>
  <si>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</si>
  <si>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</si>
  <si>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</si>
  <si>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</si>
  <si>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</si>
  <si>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</si>
  <si>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</si>
  <si>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</si>
  <si>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</si>
  <si>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</si>
  <si>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</si>
  <si>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</si>
  <si>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</si>
  <si>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</si>
  <si>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</si>
  <si>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</si>
  <si>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</si>
  <si>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</si>
  <si>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</si>
  <si>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</si>
  <si>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</si>
  <si>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</si>
  <si>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</si>
  <si>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</si>
  <si>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</si>
  <si>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</si>
  <si>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</si>
  <si>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</si>
  <si>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</si>
  <si>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</si>
  <si>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</si>
  <si>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</si>
  <si>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</si>
  <si>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</si>
  <si>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</si>
  <si>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</si>
  <si>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</si>
  <si>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</si>
  <si>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</si>
  <si>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</si>
  <si>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</si>
  <si>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</si>
  <si>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</si>
  <si>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</si>
  <si>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</si>
  <si>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</si>
  <si>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</si>
  <si>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</si>
  <si>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</si>
  <si>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</si>
  <si>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</si>
  <si>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</si>
  <si>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</si>
  <si>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</si>
  <si>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</si>
  <si>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</si>
  <si>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</si>
  <si>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</si>
  <si>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</si>
  <si>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</si>
  <si>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</si>
  <si>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</si>
  <si>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</si>
  <si>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</si>
  <si>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</si>
  <si>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</si>
  <si>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</si>
  <si>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</si>
  <si>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</si>
  <si>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</si>
  <si>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</si>
  <si>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</si>
  <si>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</si>
  <si>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</si>
  <si>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</si>
  <si>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</si>
  <si>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</si>
  <si>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</si>
  <si>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</si>
  <si>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</si>
  <si>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</si>
  <si>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</si>
  <si>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</si>
  <si>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</si>
  <si>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</si>
  <si>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</si>
  <si>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</si>
  <si>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</si>
  <si>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</si>
  <si>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</si>
  <si>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</si>
  <si>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</si>
  <si>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</si>
  <si>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</si>
  <si>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</si>
  <si>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</si>
  <si>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</si>
  <si>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</si>
  <si>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</si>
  <si>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</si>
  <si>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</si>
  <si>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</si>
  <si>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</si>
  <si>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</si>
  <si>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</si>
  <si>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</si>
  <si>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</si>
  <si>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</si>
  <si>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</si>
  <si>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</si>
  <si>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</si>
  <si>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</si>
  <si>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</si>
  <si>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</si>
  <si>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</si>
  <si>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</si>
  <si>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</si>
  <si>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</si>
  <si>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</si>
  <si>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</si>
  <si>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</si>
  <si>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</si>
  <si>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</si>
  <si>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</si>
  <si>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</si>
  <si>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</si>
  <si>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</si>
  <si>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</si>
  <si>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</si>
  <si>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</si>
  <si>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</si>
  <si>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</si>
  <si>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</si>
  <si>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</si>
  <si>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</si>
  <si>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</si>
  <si>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</si>
  <si>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</si>
  <si>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</si>
  <si>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</si>
  <si>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</si>
  <si>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</si>
  <si>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</si>
  <si>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</si>
  <si>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</si>
  <si>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</si>
  <si>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</si>
  <si>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</si>
  <si>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</si>
  <si>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</si>
  <si>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</si>
  <si>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</si>
  <si>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</si>
  <si>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</si>
  <si>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</si>
  <si>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</si>
  <si>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</si>
  <si>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</si>
  <si>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</si>
  <si>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</si>
  <si>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</si>
  <si>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</si>
  <si>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</si>
  <si>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</si>
  <si>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</si>
  <si>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</si>
  <si>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</si>
  <si>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</si>
  <si>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</si>
  <si>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</si>
  <si>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</si>
  <si>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</si>
  <si>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</si>
  <si>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</si>
  <si>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</si>
  <si>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</si>
  <si>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</si>
  <si>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</si>
  <si>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</si>
  <si>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</si>
  <si>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</si>
  <si>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</si>
  <si>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</si>
  <si>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</si>
  <si>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</si>
  <si>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</si>
  <si>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</si>
  <si>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</si>
  <si>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</si>
  <si>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</si>
  <si>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</si>
  <si>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</si>
  <si>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</si>
  <si>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</si>
  <si>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</si>
  <si>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</si>
  <si>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</si>
  <si>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</si>
  <si>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</si>
  <si>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</si>
  <si>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</si>
  <si>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</si>
  <si>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</si>
  <si>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</si>
  <si>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</si>
  <si>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</si>
  <si>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</si>
  <si>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</si>
  <si>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</si>
  <si>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</si>
  <si>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</si>
  <si>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</si>
  <si>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</si>
  <si>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</si>
  <si>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</si>
  <si>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</si>
  <si>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</si>
  <si>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</si>
  <si>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</si>
  <si>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</si>
  <si>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</si>
  <si>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</si>
  <si>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</si>
  <si>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</si>
  <si>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</si>
  <si>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</si>
  <si>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</si>
  <si>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</si>
  <si>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</si>
  <si>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</si>
  <si>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</si>
  <si>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</si>
  <si>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</si>
  <si>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</si>
  <si>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</si>
  <si>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</si>
  <si>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</si>
  <si>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</si>
  <si>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</si>
  <si>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</si>
  <si>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</si>
  <si>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</si>
  <si>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</si>
  <si>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</si>
  <si>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</si>
  <si>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</si>
  <si>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</si>
  <si>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</si>
  <si>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</si>
  <si>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</si>
  <si>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</si>
  <si>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</si>
  <si>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</si>
  <si>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</si>
  <si>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</si>
  <si>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</si>
  <si>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</si>
  <si>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</si>
  <si>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</si>
  <si>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</si>
  <si>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</si>
  <si>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</si>
  <si>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</si>
  <si>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</si>
  <si>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</si>
  <si>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</si>
  <si>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</si>
  <si>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</si>
  <si>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</si>
  <si>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</si>
  <si>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</si>
  <si>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</si>
  <si>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</si>
  <si>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</si>
  <si>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</si>
  <si>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</si>
  <si>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</si>
  <si>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</si>
  <si>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</si>
  <si>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</si>
  <si>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</si>
  <si>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</si>
  <si>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</si>
  <si>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</si>
  <si>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</si>
  <si>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</si>
  <si>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</si>
  <si>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</si>
  <si>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</si>
  <si>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</si>
  <si>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</si>
  <si>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</si>
  <si>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</si>
  <si>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</si>
  <si>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</si>
  <si>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</si>
  <si>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</si>
  <si>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</si>
  <si>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</si>
  <si>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</si>
  <si>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</si>
  <si>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</si>
  <si>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</si>
  <si>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</si>
  <si>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</si>
  <si>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</si>
  <si>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</si>
  <si>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</si>
  <si>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</si>
  <si>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</si>
  <si>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</si>
  <si>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</si>
  <si>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</si>
  <si>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</si>
  <si>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</si>
  <si>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</si>
  <si>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</si>
  <si>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</si>
  <si>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</si>
  <si>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</si>
  <si>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</si>
  <si>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</si>
  <si>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</si>
  <si>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</si>
  <si>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</si>
  <si>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</si>
  <si>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</si>
  <si>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</si>
  <si>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</si>
  <si>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</si>
  <si>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</si>
  <si>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</si>
  <si>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</si>
  <si>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</si>
  <si>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</si>
  <si>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</si>
  <si>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</si>
  <si>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</si>
  <si>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</si>
  <si>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</si>
  <si>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</si>
  <si>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</si>
  <si>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</si>
  <si>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</si>
  <si>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</si>
  <si>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</si>
  <si>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</si>
  <si>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</si>
  <si>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</si>
  <si>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</si>
  <si>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</si>
  <si>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</si>
  <si>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</si>
  <si>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</si>
  <si>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</si>
  <si>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</si>
  <si>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</si>
  <si>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</si>
  <si>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</si>
  <si>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</si>
  <si>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</si>
  <si>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</si>
  <si>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</si>
  <si>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</si>
  <si>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</si>
  <si>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</si>
  <si>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</si>
  <si>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</si>
  <si>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</si>
  <si>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</si>
  <si>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</si>
  <si>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</si>
  <si>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</si>
  <si>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</si>
  <si>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</si>
  <si>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</si>
  <si>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</si>
  <si>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</si>
  <si>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</si>
  <si>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</si>
  <si>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</si>
  <si>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</si>
  <si>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</si>
  <si>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</si>
  <si>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</si>
  <si>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</si>
  <si>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</si>
  <si>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</si>
  <si>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</si>
  <si>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</si>
  <si>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</si>
  <si>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</si>
  <si>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</si>
  <si>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</si>
  <si>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</si>
  <si>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</si>
  <si>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</si>
  <si>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</si>
  <si>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</si>
  <si>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</si>
  <si>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</si>
  <si>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</si>
  <si>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</si>
  <si>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</si>
  <si>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</si>
  <si>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</si>
  <si>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</si>
  <si>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</si>
  <si>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</si>
  <si>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</si>
  <si>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</si>
  <si>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</si>
  <si>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</si>
  <si>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</si>
  <si>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</si>
  <si>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</si>
  <si>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</si>
  <si>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</si>
  <si>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</si>
  <si>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</si>
  <si>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</si>
  <si>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</si>
  <si>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</si>
  <si>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</si>
  <si>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</si>
  <si>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</si>
  <si>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</si>
  <si>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</si>
  <si>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</si>
  <si>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</si>
  <si>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</si>
  <si>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</si>
  <si>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</si>
  <si>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</si>
  <si>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</si>
  <si>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</si>
  <si>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</si>
  <si>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</si>
  <si>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</si>
  <si>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</si>
  <si>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</si>
  <si>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</si>
  <si>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</si>
  <si>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</si>
  <si>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</si>
  <si>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</si>
  <si>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</si>
  <si>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</si>
  <si>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</si>
  <si>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</si>
  <si>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</si>
  <si>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</si>
  <si>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</si>
  <si>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</si>
  <si>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</si>
  <si>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</si>
  <si>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</si>
  <si>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</si>
  <si>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</si>
  <si>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</si>
  <si>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</si>
  <si>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</si>
  <si>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</si>
  <si>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</si>
  <si>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</si>
  <si>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</si>
  <si>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</si>
  <si>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</si>
  <si>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</si>
  <si>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</si>
  <si>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</si>
  <si>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</si>
  <si>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</si>
  <si>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</si>
  <si>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</si>
  <si>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</si>
  <si>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</si>
  <si>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</si>
  <si>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</si>
  <si>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</si>
  <si>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</si>
  <si>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</si>
  <si>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</si>
  <si>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</si>
  <si>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</si>
  <si>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</si>
  <si>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</si>
  <si>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</si>
  <si>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</si>
  <si>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</si>
  <si>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</si>
  <si>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</si>
  <si>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</si>
  <si>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</si>
  <si>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</si>
  <si>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</si>
  <si>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</si>
  <si>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</si>
  <si>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</si>
  <si>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</si>
  <si>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</si>
  <si>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</si>
  <si>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</si>
  <si>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</si>
  <si>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</si>
  <si>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</si>
  <si>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</si>
  <si>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</si>
  <si>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</si>
  <si>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</si>
  <si>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</si>
  <si>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</si>
  <si>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</si>
  <si>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</si>
  <si>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</si>
  <si>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</si>
  <si>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</si>
  <si>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</si>
  <si>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</si>
  <si>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</si>
  <si>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</si>
  <si>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</si>
  <si>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</si>
  <si>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</si>
  <si>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</si>
  <si>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</si>
  <si>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</si>
  <si>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</si>
  <si>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</si>
  <si>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</si>
  <si>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</si>
  <si>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</si>
  <si>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</si>
  <si>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</si>
  <si>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</si>
  <si>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</si>
  <si>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</si>
  <si>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</si>
  <si>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</si>
  <si>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</si>
  <si>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</si>
  <si>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</si>
  <si>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</si>
  <si>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</si>
  <si>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</si>
  <si>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</si>
  <si>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</si>
  <si>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</si>
  <si>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</si>
  <si>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</si>
  <si>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</si>
  <si>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</si>
  <si>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</si>
  <si>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</si>
  <si>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</si>
  <si>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</si>
  <si>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</si>
  <si>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</si>
  <si>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</si>
  <si>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</si>
  <si>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</si>
  <si>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</si>
  <si>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</si>
  <si>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</si>
  <si>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</si>
  <si>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</si>
  <si>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</si>
  <si>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</si>
  <si>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</si>
  <si>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</si>
  <si>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</si>
  <si>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</si>
  <si>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</si>
  <si>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</si>
  <si>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</si>
  <si>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</si>
  <si>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</si>
  <si>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</si>
  <si>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</si>
  <si>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</si>
  <si>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</si>
  <si>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</si>
  <si>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</si>
  <si>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</si>
  <si>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</si>
  <si>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</si>
  <si>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</si>
  <si>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</si>
  <si>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</si>
  <si>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</si>
  <si>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</si>
  <si>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</si>
  <si>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</si>
  <si>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</si>
  <si>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</si>
  <si>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</si>
  <si>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</si>
  <si>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</si>
  <si>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</si>
  <si>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</si>
  <si>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</si>
  <si>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</si>
  <si>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</si>
  <si>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</si>
  <si>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</si>
  <si>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</si>
  <si>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</si>
  <si>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</si>
  <si>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</si>
  <si>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</si>
  <si>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</si>
  <si>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</si>
  <si>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</si>
  <si>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</si>
  <si>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</si>
  <si>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</si>
  <si>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</si>
  <si>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</si>
  <si>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</si>
  <si>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</si>
  <si>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</si>
  <si>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</si>
  <si>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</si>
  <si>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</si>
  <si>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</si>
  <si>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</si>
  <si>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</si>
  <si>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</si>
  <si>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</si>
  <si>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</si>
  <si>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</si>
  <si>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</si>
  <si>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</si>
  <si>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</si>
  <si>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</si>
  <si>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</si>
  <si>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</si>
  <si>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</si>
  <si>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</si>
  <si>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</si>
  <si>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</si>
  <si>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</si>
  <si>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</si>
  <si>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</si>
  <si>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</si>
  <si>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</si>
  <si>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</si>
  <si>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</si>
  <si>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</si>
  <si>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</si>
  <si>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</si>
  <si>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</si>
  <si>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</si>
  <si>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</si>
  <si>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</si>
  <si>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</si>
  <si>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</si>
  <si>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</si>
  <si>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</si>
  <si>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</si>
  <si>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</si>
  <si>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</si>
  <si>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</si>
  <si>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</si>
  <si>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</si>
  <si>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</si>
  <si>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</si>
  <si>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</si>
  <si>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</si>
  <si>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</si>
  <si>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</si>
  <si>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</si>
  <si>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</si>
  <si>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</si>
  <si>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</si>
  <si>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</si>
  <si>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</si>
  <si>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</si>
  <si>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</si>
  <si>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</si>
  <si>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</si>
  <si>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</si>
  <si>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</si>
  <si>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</si>
  <si>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</si>
  <si>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</si>
  <si>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</si>
  <si>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</si>
  <si>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</si>
  <si>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</si>
  <si>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</si>
  <si>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</si>
  <si>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</si>
  <si>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</si>
  <si>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</si>
  <si>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</si>
  <si>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</si>
  <si>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</si>
  <si>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</si>
  <si>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</si>
  <si>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</si>
  <si>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</si>
  <si>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</si>
  <si>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</si>
  <si>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</si>
  <si>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</si>
  <si>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</si>
  <si>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</si>
  <si>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</si>
  <si>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</si>
  <si>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</si>
  <si>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</si>
  <si>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</si>
  <si>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</si>
  <si>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</si>
  <si>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</si>
  <si>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</si>
  <si>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</si>
  <si>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</si>
  <si>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</si>
  <si>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</si>
  <si>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</si>
  <si>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</si>
  <si>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</si>
  <si>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</si>
  <si>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</si>
  <si>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</si>
  <si>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</si>
  <si>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</si>
  <si>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</si>
  <si>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</si>
  <si>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</si>
  <si>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</si>
  <si>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</si>
  <si>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</si>
  <si>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</si>
  <si>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</si>
  <si>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</si>
  <si>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</si>
  <si>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</si>
  <si>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</si>
  <si>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</si>
  <si>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</si>
  <si>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</si>
  <si>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</si>
  <si>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</si>
  <si>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</si>
  <si>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</si>
  <si>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</si>
  <si>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</si>
  <si>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</si>
  <si>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</si>
  <si>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</si>
  <si>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</si>
  <si>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</si>
  <si>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</si>
  <si>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</si>
  <si>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</si>
  <si>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</si>
  <si>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</si>
  <si>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</si>
  <si>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</si>
  <si>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</si>
  <si>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</si>
  <si>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</si>
  <si>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</si>
  <si>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</si>
  <si>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</si>
  <si>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</si>
  <si>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</si>
  <si>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</si>
  <si>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</si>
  <si>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</si>
  <si>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</si>
  <si>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</si>
  <si>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</si>
  <si>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</si>
  <si>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</si>
  <si>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</si>
  <si>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</si>
  <si>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</si>
  <si>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</si>
  <si>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</si>
  <si>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</si>
  <si>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</si>
  <si>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</si>
  <si>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</si>
  <si>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</si>
  <si>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</si>
  <si>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</si>
  <si>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</si>
  <si>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</si>
  <si>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</si>
  <si>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</si>
  <si>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</si>
  <si>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</si>
  <si>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</si>
  <si>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</si>
  <si>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</si>
  <si>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</si>
  <si>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</si>
  <si>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</si>
  <si>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</si>
  <si>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</si>
  <si>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</si>
  <si>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</si>
  <si>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</si>
  <si>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</si>
  <si>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</si>
  <si>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</si>
  <si>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</si>
  <si>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</si>
  <si>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</si>
  <si>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</si>
  <si>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</si>
  <si>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</si>
  <si>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</si>
  <si>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</si>
  <si>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</si>
  <si>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</si>
  <si>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</si>
  <si>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</si>
  <si>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</si>
  <si>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</si>
  <si>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</si>
  <si>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</si>
  <si>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</si>
  <si>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</si>
  <si>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</si>
  <si>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</si>
  <si>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</si>
  <si>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</si>
  <si>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</si>
  <si>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</si>
  <si>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</si>
  <si>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</si>
  <si>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</si>
  <si>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</si>
  <si>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</si>
  <si>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</si>
  <si>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</si>
  <si>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</si>
  <si>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</si>
  <si>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</si>
  <si>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</si>
  <si>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</si>
  <si>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</si>
  <si>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</si>
  <si>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</si>
  <si>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</si>
  <si>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</si>
  <si>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</si>
  <si>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</si>
  <si>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</si>
  <si>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</si>
  <si>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</si>
  <si>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</si>
  <si>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</si>
  <si>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</si>
  <si>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</si>
  <si>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</si>
  <si>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</si>
  <si>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</si>
  <si>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</si>
  <si>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</si>
  <si>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</si>
  <si>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</si>
  <si>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</si>
  <si>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</si>
  <si>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</si>
  <si>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</si>
  <si>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</si>
  <si>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</si>
  <si>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</si>
  <si>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</si>
  <si>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</si>
  <si>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</si>
  <si>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</si>
  <si>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</si>
  <si>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</si>
  <si>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</si>
  <si>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</si>
  <si>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</si>
  <si>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</si>
  <si>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</si>
  <si>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</si>
  <si>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</si>
  <si>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</si>
  <si>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</si>
  <si>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</si>
  <si>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</si>
  <si>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</si>
  <si>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</si>
  <si>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</si>
  <si>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</si>
  <si>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</si>
  <si>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</si>
  <si>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</si>
  <si>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</si>
  <si>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</si>
  <si>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</si>
  <si>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</si>
  <si>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</si>
  <si>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</si>
  <si>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</si>
  <si>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</si>
  <si>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</si>
  <si>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</si>
  <si>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</si>
  <si>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</si>
  <si>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</si>
  <si>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</si>
  <si>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</si>
  <si>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</si>
  <si>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</si>
  <si>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</si>
  <si>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</si>
  <si>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</si>
  <si>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</si>
  <si>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</si>
  <si>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</si>
  <si>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</si>
  <si>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</si>
  <si>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</si>
  <si>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</si>
  <si>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</si>
  <si>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</si>
  <si>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</si>
  <si>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</si>
  <si>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</si>
  <si>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</si>
  <si>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</si>
  <si>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</si>
  <si>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</si>
  <si>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</si>
  <si>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</si>
  <si>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</si>
  <si>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</si>
  <si>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</si>
  <si>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</si>
  <si>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</si>
  <si>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</si>
  <si>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</si>
  <si>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</si>
  <si>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</si>
  <si>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</si>
  <si>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</si>
  <si>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</si>
  <si>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</si>
  <si>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</si>
  <si>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</si>
  <si>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</si>
  <si>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</si>
  <si>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</si>
  <si>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</si>
  <si>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</si>
  <si>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</si>
  <si>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</si>
  <si>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</si>
  <si>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</si>
  <si>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</si>
  <si>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</si>
  <si>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</si>
  <si>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</si>
  <si>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</si>
  <si>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</si>
  <si>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</si>
  <si>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</si>
  <si>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</si>
  <si>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</si>
  <si>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</si>
  <si>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</si>
  <si>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</si>
  <si>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</si>
  <si>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</si>
  <si>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</si>
  <si>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</si>
  <si>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</si>
  <si>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</si>
  <si>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</si>
  <si>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</si>
  <si>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</si>
  <si>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</si>
  <si>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</si>
  <si>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</si>
  <si>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</si>
  <si>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</si>
  <si>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</si>
  <si>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</si>
  <si>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</si>
  <si>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</si>
  <si>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</si>
  <si>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</si>
  <si>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</si>
  <si>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</si>
  <si>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</si>
  <si>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</si>
  <si>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</si>
  <si>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</si>
  <si>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</si>
  <si>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</si>
  <si>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</si>
  <si>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</si>
  <si>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</si>
  <si>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</si>
  <si>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</si>
  <si>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</si>
  <si>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</si>
  <si>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</si>
  <si>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</si>
  <si>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</si>
  <si>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</si>
  <si>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</si>
  <si>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</si>
  <si>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</si>
  <si>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</si>
  <si>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</si>
  <si>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</si>
  <si>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</si>
  <si>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</si>
  <si>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</si>
  <si>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</si>
  <si>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</si>
  <si>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</si>
  <si>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</si>
  <si>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</si>
  <si>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</si>
  <si>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</si>
  <si>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</si>
  <si>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</si>
  <si>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</si>
  <si>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</si>
  <si>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</si>
  <si>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</si>
  <si>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</si>
  <si>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</si>
  <si>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</si>
  <si>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</si>
  <si>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</si>
  <si>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</si>
  <si>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</si>
  <si>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</si>
  <si>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</si>
  <si>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</si>
  <si>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</si>
  <si>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</si>
  <si>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</si>
  <si>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</si>
  <si>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</si>
  <si>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</si>
  <si>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</si>
  <si>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</si>
  <si>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</si>
  <si>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</si>
  <si>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</si>
  <si>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</si>
  <si>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</si>
  <si>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</si>
  <si>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</si>
  <si>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</si>
  <si>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</si>
  <si>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</si>
  <si>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</si>
  <si>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</si>
  <si>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</si>
  <si>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</si>
  <si>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</si>
  <si>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</si>
  <si>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</si>
  <si>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</si>
  <si>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</si>
  <si>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</si>
  <si>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</si>
  <si>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</si>
  <si>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</si>
  <si>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</si>
  <si>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</si>
  <si>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</si>
  <si>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</si>
  <si>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</si>
  <si>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</si>
  <si>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</si>
  <si>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</si>
  <si>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</si>
  <si>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</si>
  <si>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</si>
  <si>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</si>
  <si>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</si>
  <si>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</si>
  <si>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</si>
  <si>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</si>
  <si>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</si>
  <si>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</si>
  <si>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</si>
  <si>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</si>
  <si>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</si>
  <si>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</si>
  <si>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</si>
  <si>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</si>
  <si>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</si>
  <si>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</si>
  <si>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</si>
  <si>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</si>
  <si>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</si>
  <si>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</si>
  <si>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</si>
  <si>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</si>
  <si>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</si>
  <si>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</si>
  <si>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</si>
  <si>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</si>
  <si>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</si>
  <si>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</si>
  <si>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</si>
  <si>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</si>
  <si>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</si>
  <si>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</si>
  <si>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</si>
  <si>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</si>
  <si>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</si>
  <si>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</si>
  <si>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</si>
  <si>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</si>
  <si>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</si>
  <si>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</si>
  <si>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</si>
  <si>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</si>
  <si>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</si>
  <si>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</si>
  <si>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</si>
  <si>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</si>
  <si>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</si>
  <si>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</si>
  <si>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</si>
  <si>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</si>
  <si>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</si>
  <si>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</si>
  <si>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</si>
  <si>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</si>
  <si>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</si>
  <si>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</si>
  <si>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</si>
  <si>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</si>
  <si>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</si>
  <si>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</si>
  <si>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</si>
  <si>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</si>
  <si>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</si>
  <si>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</si>
  <si>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</si>
  <si>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</si>
  <si>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</si>
  <si>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</si>
  <si>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</si>
  <si>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</si>
  <si>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</si>
  <si>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</si>
  <si>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</si>
  <si>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</si>
  <si>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</si>
  <si>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</si>
  <si>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</si>
  <si>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</si>
  <si>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</si>
  <si>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</si>
  <si>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</si>
  <si>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</si>
  <si>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</si>
  <si>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</si>
  <si>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</si>
  <si>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</si>
  <si>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</si>
  <si>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</si>
  <si>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</si>
  <si>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</si>
  <si>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</si>
  <si>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</si>
  <si>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</si>
  <si>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</si>
  <si>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</si>
  <si>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</si>
  <si>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</si>
  <si>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</si>
  <si>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</si>
  <si>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</si>
  <si>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</si>
  <si>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</si>
  <si>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</si>
  <si>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</si>
  <si>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</si>
  <si>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</si>
  <si>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</si>
  <si>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</si>
  <si>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</si>
  <si>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</si>
  <si>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</si>
  <si>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</si>
  <si>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</si>
  <si>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</si>
  <si>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</si>
  <si>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</si>
  <si>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</si>
  <si>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</si>
  <si>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</si>
  <si>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</si>
  <si>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</si>
  <si>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</si>
  <si>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</si>
  <si>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</si>
  <si>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</si>
  <si>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</si>
  <si>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</si>
  <si>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</si>
  <si>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</si>
  <si>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</si>
  <si>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</si>
  <si>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</si>
  <si>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</si>
  <si>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</si>
  <si>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</si>
  <si>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</si>
  <si>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</si>
  <si>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</si>
  <si>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</si>
  <si>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</si>
  <si>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</si>
  <si>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</si>
  <si>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</si>
  <si>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</si>
  <si>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</si>
  <si>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</si>
  <si>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</si>
  <si>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</si>
  <si>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</si>
  <si>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</si>
  <si>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</si>
  <si>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</si>
  <si>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</si>
  <si>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</si>
  <si>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</si>
  <si>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</si>
  <si>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</si>
  <si>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</si>
  <si>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</si>
  <si>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</si>
  <si>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</si>
  <si>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</si>
  <si>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</si>
  <si>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</si>
  <si>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</si>
  <si>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</si>
  <si>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</si>
  <si>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</si>
  <si>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</si>
  <si>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</si>
  <si>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</si>
  <si>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</si>
  <si>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</si>
  <si>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</si>
  <si>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</si>
  <si>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</si>
  <si>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</si>
  <si>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</si>
  <si>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</si>
  <si>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</si>
  <si>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</si>
  <si>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</si>
  <si>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</si>
  <si>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</si>
  <si>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</si>
  <si>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</si>
  <si>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</si>
  <si>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</si>
  <si>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</si>
  <si>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</si>
  <si>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</si>
  <si>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</si>
  <si>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</si>
  <si>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</si>
  <si>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</si>
  <si>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</si>
  <si>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</si>
  <si>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</si>
  <si>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</si>
  <si>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</si>
  <si>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</si>
  <si>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</si>
  <si>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</si>
  <si>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</si>
  <si>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</si>
  <si>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</si>
  <si>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</si>
  <si>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</si>
  <si>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</si>
  <si>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</si>
  <si>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</si>
  <si>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</si>
  <si>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</si>
  <si>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</si>
  <si>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</si>
  <si>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</si>
  <si>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</si>
  <si>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</si>
  <si>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</si>
  <si>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</si>
  <si>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</si>
  <si>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</si>
  <si>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</si>
  <si>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</si>
  <si>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</si>
  <si>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</si>
  <si>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</si>
  <si>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</si>
  <si>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</si>
  <si>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</si>
  <si>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</si>
  <si>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</si>
  <si>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</si>
  <si>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</si>
  <si>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</si>
  <si>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</si>
  <si>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</si>
  <si>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</si>
  <si>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</si>
  <si>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</si>
  <si>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</si>
  <si>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</si>
  <si>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</si>
  <si>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</si>
  <si>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</si>
  <si>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</si>
  <si>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</si>
  <si>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</si>
  <si>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</si>
  <si>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</si>
  <si>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</si>
  <si>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</si>
  <si>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</si>
  <si>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</si>
  <si>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</si>
  <si>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</si>
  <si>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</si>
  <si>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</si>
  <si>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</si>
  <si>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</si>
  <si>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</si>
  <si>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</si>
  <si>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</si>
  <si>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</si>
  <si>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</si>
  <si>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</si>
  <si>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</si>
  <si>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</si>
  <si>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</si>
  <si>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</si>
  <si>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</si>
  <si>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</si>
  <si>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</si>
  <si>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</si>
  <si>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</si>
  <si>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</si>
  <si>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</si>
  <si>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</si>
  <si>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</si>
  <si>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</si>
  <si>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</si>
  <si>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</si>
  <si>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</si>
  <si>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</si>
  <si>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</si>
  <si>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</si>
  <si>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</si>
  <si>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</si>
  <si>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</si>
  <si>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</si>
  <si>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</si>
  <si>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</si>
  <si>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</si>
  <si>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</si>
  <si>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</si>
  <si>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</si>
  <si>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</si>
  <si>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</si>
  <si>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</si>
  <si>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</si>
  <si>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</si>
  <si>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</si>
  <si>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</si>
  <si>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</si>
  <si>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</si>
  <si>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</si>
  <si>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</si>
  <si>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</si>
  <si>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</si>
  <si>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</si>
  <si>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</si>
  <si>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</si>
  <si>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</si>
  <si>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</si>
  <si>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</si>
  <si>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</si>
  <si>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</si>
  <si>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</si>
  <si>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</si>
  <si>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</si>
  <si>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</si>
  <si>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</si>
  <si>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</si>
  <si>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</si>
  <si>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</si>
  <si>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</si>
  <si>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</si>
  <si>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</si>
  <si>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</si>
  <si>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</si>
  <si>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</si>
  <si>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</si>
  <si>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</si>
  <si>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</si>
  <si>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</si>
  <si>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</si>
  <si>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</si>
  <si>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</si>
  <si>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</si>
  <si>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</si>
  <si>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</si>
  <si>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</si>
  <si>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</si>
  <si>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</si>
  <si>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</si>
  <si>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</si>
  <si>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</si>
  <si>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</si>
  <si>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</si>
  <si>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</si>
  <si>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</si>
  <si>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</si>
  <si>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</si>
  <si>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</si>
  <si>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</si>
  <si>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</si>
  <si>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</si>
  <si>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</si>
  <si>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</si>
  <si>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</si>
  <si>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</si>
  <si>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</si>
  <si>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</si>
  <si>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</si>
  <si>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</si>
  <si>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</si>
  <si>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</si>
  <si>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</si>
  <si>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</si>
  <si>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</si>
  <si>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</si>
  <si>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</si>
  <si>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</si>
  <si>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</si>
  <si>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</si>
  <si>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</si>
  <si>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</si>
  <si>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</si>
  <si>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</si>
  <si>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</si>
  <si>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</si>
  <si>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</si>
  <si>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</si>
  <si>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</si>
  <si>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</si>
  <si>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</si>
  <si>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</si>
  <si>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</si>
  <si>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</si>
  <si>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</si>
  <si>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</si>
  <si>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</si>
  <si>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</si>
  <si>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</si>
  <si>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</si>
  <si>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</si>
  <si>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</si>
  <si>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</si>
  <si>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</si>
  <si>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</si>
  <si>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</si>
  <si>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</si>
  <si>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</si>
  <si>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</si>
  <si>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</si>
  <si>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</si>
  <si>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</si>
  <si>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</si>
  <si>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</si>
  <si>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</si>
  <si>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</si>
  <si>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</si>
  <si>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</si>
  <si>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</si>
  <si>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</si>
  <si>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</si>
  <si>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</si>
  <si>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</si>
  <si>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</si>
  <si>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</si>
  <si>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</si>
  <si>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</si>
  <si>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</si>
  <si>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</si>
  <si>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</si>
  <si>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</si>
  <si>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</si>
  <si>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</si>
  <si>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</si>
  <si>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</si>
  <si>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</si>
  <si>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</si>
  <si>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</si>
  <si>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</si>
  <si>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</si>
  <si>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</si>
  <si>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</si>
  <si>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</si>
  <si>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</si>
  <si>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</si>
  <si>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</si>
  <si>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</si>
  <si>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</si>
  <si>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</si>
  <si>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</si>
  <si>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</si>
  <si>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</si>
  <si>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</si>
  <si>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</si>
  <si>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</si>
  <si>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</si>
  <si>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</si>
  <si>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</si>
  <si>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</si>
  <si>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</si>
  <si>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</si>
  <si>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</si>
  <si>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</si>
  <si>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</si>
  <si>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</si>
  <si>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</si>
  <si>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</si>
  <si>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</si>
  <si>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</si>
  <si>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</si>
  <si>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</si>
  <si>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</si>
  <si>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</si>
  <si>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</si>
  <si>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</si>
  <si>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</si>
  <si>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</si>
  <si>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</si>
  <si>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</si>
  <si>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</si>
  <si>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</si>
  <si>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</si>
  <si>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</si>
  <si>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</si>
  <si>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</si>
  <si>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</si>
  <si>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</si>
  <si>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</si>
  <si>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</si>
  <si>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</si>
  <si>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</si>
  <si>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</si>
  <si>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</si>
  <si>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</si>
  <si>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</si>
  <si>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</si>
  <si>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</si>
  <si>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</si>
  <si>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</si>
  <si>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</si>
  <si>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</si>
  <si>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</si>
  <si>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</si>
  <si>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</si>
  <si>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</si>
  <si>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</si>
  <si>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</si>
  <si>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</si>
  <si>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</si>
  <si>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</si>
  <si>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</si>
  <si>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</si>
  <si>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</si>
  <si>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</si>
  <si>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</si>
  <si>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</si>
  <si>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</si>
  <si>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</si>
  <si>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</si>
  <si>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</si>
  <si>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</si>
  <si>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</si>
  <si>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</si>
  <si>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</si>
  <si>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</si>
  <si>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</si>
  <si>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</si>
  <si>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</si>
  <si>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</si>
  <si>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</si>
  <si>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</si>
  <si>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</si>
  <si>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</si>
  <si>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</si>
  <si>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</si>
  <si>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</si>
  <si>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</si>
  <si>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</si>
  <si>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</si>
  <si>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</si>
  <si>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</si>
  <si>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</si>
  <si>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</si>
  <si>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</si>
  <si>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</si>
  <si>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</si>
  <si>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</si>
  <si>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</si>
  <si>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</si>
  <si>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</si>
  <si>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</si>
  <si>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</si>
  <si>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</si>
  <si>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</si>
  <si>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</si>
  <si>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</si>
  <si>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</si>
  <si>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</si>
  <si>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</si>
  <si>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</si>
  <si>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</si>
  <si>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</si>
  <si>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</si>
  <si>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</si>
  <si>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</si>
  <si>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</si>
  <si>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</si>
  <si>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</si>
  <si>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</si>
  <si>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</si>
  <si>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</si>
  <si>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</si>
  <si>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</si>
  <si>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</si>
  <si>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</si>
  <si>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</si>
  <si>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</si>
  <si>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</si>
  <si>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</si>
  <si>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</si>
  <si>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</si>
  <si>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</si>
  <si>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</si>
  <si>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</si>
  <si>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</si>
  <si>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</si>
  <si>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</si>
  <si>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</si>
  <si>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</si>
  <si>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</si>
  <si>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</si>
  <si>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</si>
  <si>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</si>
  <si>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</si>
  <si>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</si>
  <si>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</si>
  <si>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</si>
  <si>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</si>
  <si>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</si>
  <si>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</si>
  <si>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</si>
  <si>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</si>
  <si>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</si>
  <si>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</si>
  <si>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</si>
  <si>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</si>
  <si>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</si>
  <si>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</si>
  <si>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</si>
  <si>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</si>
  <si>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</si>
  <si>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</si>
  <si>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</si>
  <si>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</si>
  <si>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</si>
  <si>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</si>
  <si>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</si>
  <si>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</si>
  <si>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</si>
  <si>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</si>
  <si>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</si>
  <si>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</si>
  <si>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</si>
  <si>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</si>
  <si>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</si>
  <si>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</si>
  <si>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</si>
  <si>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</si>
  <si>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</si>
  <si>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</si>
  <si>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</si>
  <si>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</si>
  <si>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</si>
  <si>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</si>
  <si>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</si>
  <si>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</si>
  <si>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</si>
  <si>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</si>
  <si>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</si>
  <si>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</si>
  <si>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</si>
  <si>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</si>
  <si>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</si>
  <si>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</si>
  <si>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</si>
  <si>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</si>
  <si>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</si>
  <si>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</si>
  <si>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</si>
  <si>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</si>
  <si>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</si>
  <si>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</si>
  <si>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</si>
  <si>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</si>
  <si>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</si>
  <si>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</si>
  <si>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</si>
  <si>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</si>
  <si>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</si>
  <si>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</si>
  <si>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</si>
  <si>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</si>
  <si>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</si>
  <si>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</si>
  <si>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</si>
  <si>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</si>
  <si>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</si>
  <si>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</si>
  <si>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</si>
  <si>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</si>
  <si>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</si>
  <si>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</si>
  <si>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</si>
  <si>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</si>
  <si>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</si>
  <si>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</si>
  <si>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</si>
  <si>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</si>
  <si>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</si>
  <si>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</si>
  <si>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</si>
  <si>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</si>
  <si>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</si>
  <si>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</si>
  <si>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</si>
  <si>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</si>
  <si>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</si>
  <si>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</si>
  <si>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</si>
  <si>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</si>
  <si>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</si>
  <si>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</si>
  <si>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</si>
  <si>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</si>
  <si>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</si>
  <si>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</si>
  <si>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</si>
  <si>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</si>
  <si>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</si>
  <si>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</si>
  <si>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</si>
  <si>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</si>
  <si>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</si>
  <si>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</si>
  <si>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</si>
  <si>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</si>
  <si>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</si>
  <si>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</si>
  <si>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</si>
  <si>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</si>
  <si>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</si>
  <si>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</si>
  <si>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</si>
  <si>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</si>
  <si>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</si>
  <si>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</si>
  <si>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</si>
  <si>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</si>
  <si>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</si>
  <si>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</si>
  <si>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</si>
  <si>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</si>
  <si>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</si>
  <si>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</si>
  <si>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</si>
  <si>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</si>
  <si>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</si>
  <si>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</si>
  <si>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</si>
  <si>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</si>
  <si>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</si>
  <si>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</si>
  <si>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</si>
  <si>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</si>
  <si>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</si>
  <si>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</si>
  <si>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</si>
  <si>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</si>
  <si>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</si>
  <si>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</si>
  <si>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</si>
  <si>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</si>
  <si>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</si>
  <si>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</si>
  <si>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</si>
  <si>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</si>
  <si>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</si>
  <si>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</si>
  <si>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</si>
  <si>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</si>
  <si>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</si>
  <si>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</si>
  <si>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</si>
  <si>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</si>
  <si>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</si>
  <si>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</si>
  <si>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</si>
  <si>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</si>
  <si>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</si>
  <si>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</si>
  <si>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</si>
  <si>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</si>
  <si>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</si>
  <si>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</si>
  <si>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</si>
  <si>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</si>
  <si>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</si>
  <si>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</si>
  <si>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</si>
  <si>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</si>
  <si>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</si>
  <si>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</si>
  <si>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</si>
  <si>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</si>
  <si>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</si>
  <si>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</si>
  <si>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</si>
  <si>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</si>
  <si>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</si>
  <si>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</si>
  <si>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</si>
  <si>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</si>
  <si>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</si>
  <si>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</si>
  <si>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</si>
  <si>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</si>
  <si>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</si>
  <si>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</si>
  <si>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</si>
  <si>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</si>
  <si>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</si>
  <si>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</si>
  <si>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</si>
  <si>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</si>
  <si>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</si>
  <si>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</si>
  <si>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</si>
  <si>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</si>
  <si>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</si>
  <si>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</si>
  <si>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</si>
  <si>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</si>
  <si>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</si>
  <si>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</si>
  <si>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</si>
  <si>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</si>
  <si>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</si>
  <si>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</si>
  <si>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</si>
  <si>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</si>
  <si>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</si>
  <si>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</si>
  <si>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</si>
  <si>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</si>
  <si>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</si>
  <si>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</si>
  <si>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</si>
  <si>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</si>
  <si>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</si>
  <si>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</si>
  <si>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</si>
  <si>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</si>
  <si>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</si>
  <si>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</si>
  <si>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</si>
  <si>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</si>
  <si>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</si>
  <si>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</si>
  <si>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</si>
  <si>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</si>
  <si>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</si>
  <si>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</si>
  <si>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</si>
  <si>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</si>
  <si>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</si>
  <si>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</si>
  <si>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</si>
  <si>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</si>
  <si>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</si>
  <si>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</si>
  <si>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</si>
  <si>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</si>
  <si>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</si>
  <si>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</si>
  <si>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</si>
  <si>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</si>
  <si>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</si>
  <si>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</si>
  <si>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</si>
  <si>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</si>
  <si>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</si>
  <si>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</si>
  <si>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</si>
  <si>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</si>
  <si>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</si>
  <si>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</si>
  <si>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</si>
  <si>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</si>
  <si>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</si>
  <si>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</si>
  <si>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</si>
  <si>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</si>
  <si>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</si>
  <si>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</si>
  <si>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</si>
  <si>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</si>
  <si>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</si>
  <si>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</si>
  <si>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</si>
  <si>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</si>
  <si>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</si>
  <si>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</si>
  <si>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</si>
  <si>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</si>
  <si>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</si>
  <si>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</si>
  <si>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</si>
  <si>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</si>
  <si>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</si>
  <si>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</si>
  <si>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</si>
  <si>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</si>
  <si>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</si>
  <si>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</si>
  <si>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</si>
  <si>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</si>
  <si>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</si>
  <si>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</si>
  <si>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</si>
  <si>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</si>
  <si>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</si>
  <si>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</si>
  <si>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</si>
  <si>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</si>
  <si>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</si>
  <si>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</si>
  <si>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</si>
  <si>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</si>
  <si>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</si>
  <si>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</si>
  <si>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</si>
  <si>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</si>
  <si>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</si>
  <si>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</si>
  <si>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</si>
  <si>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</si>
  <si>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</si>
  <si>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</si>
  <si>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</si>
  <si>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</si>
  <si>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</si>
  <si>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</si>
  <si>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</si>
  <si>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</si>
  <si>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</si>
  <si>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</si>
  <si>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</si>
  <si>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</si>
  <si>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</si>
  <si>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</si>
  <si>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</si>
  <si>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</si>
  <si>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</si>
  <si>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</si>
  <si>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</si>
  <si>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</si>
  <si>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</si>
  <si>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</si>
  <si>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</si>
  <si>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</si>
  <si>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</si>
  <si>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</si>
  <si>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</si>
  <si>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</si>
  <si>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</si>
  <si>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</si>
  <si>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</si>
  <si>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</si>
  <si>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</si>
  <si>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</si>
  <si>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</si>
  <si>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</si>
  <si>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</si>
  <si>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</si>
  <si>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</si>
  <si>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</si>
  <si>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</si>
  <si>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</si>
  <si>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</si>
  <si>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</si>
  <si>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</si>
  <si>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</si>
  <si>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</si>
  <si>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</si>
  <si>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</si>
  <si>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</si>
  <si>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</si>
  <si>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</si>
  <si>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</si>
  <si>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</si>
  <si>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</si>
  <si>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</si>
  <si>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</si>
  <si>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</si>
  <si>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</si>
  <si>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</si>
  <si>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</si>
  <si>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</si>
  <si>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</si>
  <si>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</si>
  <si>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</si>
  <si>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</si>
  <si>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</si>
  <si>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</si>
  <si>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</si>
  <si>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</si>
  <si>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</si>
  <si>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</si>
  <si>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</si>
  <si>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</si>
  <si>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</si>
  <si>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</si>
  <si>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</si>
  <si>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</si>
  <si>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</si>
  <si>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</si>
  <si>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</si>
  <si>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</si>
  <si>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</si>
  <si>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</si>
  <si>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</si>
  <si>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</si>
  <si>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</si>
  <si>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</si>
  <si>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</si>
  <si>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</si>
  <si>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</si>
  <si>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</si>
  <si>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</si>
  <si>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</si>
  <si>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</si>
  <si>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</si>
  <si>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</si>
  <si>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</si>
  <si>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</si>
  <si>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</si>
  <si>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</si>
  <si>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</si>
  <si>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</si>
  <si>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</si>
  <si>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</si>
  <si>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</si>
  <si>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</si>
  <si>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</si>
  <si>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</si>
  <si>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</si>
  <si>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</si>
  <si>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</si>
  <si>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</si>
  <si>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</si>
  <si>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</si>
  <si>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</si>
  <si>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</si>
  <si>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</si>
  <si>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</si>
  <si>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</si>
  <si>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</si>
  <si>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</si>
  <si>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</si>
  <si>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</si>
  <si>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</si>
  <si>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</si>
  <si>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</si>
  <si>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</si>
  <si>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</si>
  <si>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</si>
  <si>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</si>
  <si>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</si>
  <si>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</si>
  <si>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</si>
  <si>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</si>
  <si>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</si>
  <si>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</si>
  <si>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</si>
  <si>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</si>
  <si>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</si>
  <si>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</si>
  <si>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</si>
  <si>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</si>
  <si>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</si>
  <si>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</si>
  <si>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</si>
  <si>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</si>
  <si>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</si>
  <si>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</si>
  <si>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</si>
  <si>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</si>
  <si>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</si>
  <si>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</si>
  <si>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</si>
  <si>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</si>
  <si>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</si>
  <si>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</si>
  <si>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</si>
  <si>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</si>
  <si>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</si>
  <si>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</si>
  <si>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</si>
  <si>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</si>
  <si>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</si>
  <si>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</si>
  <si>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</si>
  <si>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</si>
  <si>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</si>
  <si>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</si>
  <si>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</si>
  <si>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</si>
  <si>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</si>
  <si>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</si>
  <si>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</si>
  <si>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</si>
  <si>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</si>
  <si>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</si>
  <si>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</si>
  <si>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</si>
  <si>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</si>
  <si>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</si>
  <si>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</si>
  <si>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</si>
  <si>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</si>
  <si>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</si>
  <si>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</si>
  <si>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</si>
  <si>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</si>
  <si>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</si>
  <si>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</si>
  <si>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</si>
  <si>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</si>
  <si>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</si>
  <si>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</si>
  <si>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</si>
  <si>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</si>
  <si>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</si>
  <si>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</si>
  <si>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</si>
  <si>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</si>
  <si>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</si>
  <si>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</si>
  <si>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</si>
  <si>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</si>
  <si>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</si>
  <si>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</si>
  <si>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</si>
  <si>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</si>
  <si>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</si>
  <si>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</si>
  <si>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</si>
  <si>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</si>
  <si>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</si>
  <si>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</si>
  <si>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</si>
  <si>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</si>
  <si>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</si>
  <si>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</si>
  <si>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</si>
  <si>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</si>
  <si>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</si>
  <si>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</si>
  <si>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</si>
  <si>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</si>
  <si>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</si>
  <si>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</si>
  <si>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</si>
  <si>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</si>
  <si>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</si>
  <si>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</si>
  <si>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</si>
  <si>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</si>
  <si>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</si>
  <si>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</si>
  <si>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</si>
  <si>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</si>
  <si>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</si>
  <si>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</si>
  <si>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</si>
  <si>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</si>
  <si>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</si>
  <si>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</si>
  <si>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</si>
  <si>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</si>
  <si>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</si>
  <si>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</si>
  <si>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</si>
  <si>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</si>
  <si>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</si>
  <si>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</si>
  <si>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</si>
  <si>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</si>
  <si>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</si>
  <si>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</si>
  <si>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</si>
  <si>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</si>
  <si>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</si>
  <si>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</si>
  <si>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</si>
  <si>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</si>
  <si>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</si>
  <si>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</si>
  <si>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</si>
  <si>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</si>
  <si>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</si>
  <si>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</si>
  <si>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</si>
  <si>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</si>
  <si>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</si>
  <si>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</si>
  <si>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</si>
  <si>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</si>
  <si>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</si>
  <si>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</si>
  <si>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</si>
  <si>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</si>
  <si>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</si>
  <si>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</si>
  <si>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</si>
  <si>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</si>
  <si>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</si>
  <si>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</si>
  <si>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</si>
  <si>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</si>
  <si>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</si>
  <si>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</si>
  <si>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</si>
  <si>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</si>
  <si>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</si>
  <si>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</si>
  <si>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</si>
  <si>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</si>
  <si>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</si>
  <si>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</si>
  <si>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</si>
  <si>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</si>
  <si>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</si>
  <si>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</si>
  <si>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</si>
  <si>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</si>
  <si>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</si>
  <si>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</si>
  <si>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</si>
  <si>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</si>
  <si>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</si>
  <si>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</si>
  <si>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</si>
  <si>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</si>
  <si>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</si>
  <si>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</si>
  <si>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</si>
  <si>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</si>
  <si>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</si>
  <si>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</si>
  <si>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</si>
  <si>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</si>
  <si>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</si>
  <si>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</si>
  <si>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</si>
  <si>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</si>
  <si>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</si>
  <si>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</si>
  <si>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</si>
  <si>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</si>
  <si>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</si>
  <si>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</si>
  <si>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</si>
  <si>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</si>
  <si>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</si>
  <si>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</si>
  <si>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</si>
  <si>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</si>
  <si>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</si>
  <si>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</si>
  <si>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</si>
  <si>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</si>
  <si>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</si>
  <si>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</si>
  <si>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</si>
  <si>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</si>
  <si>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</si>
  <si>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</si>
  <si>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</si>
  <si>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</si>
  <si>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</si>
  <si>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</si>
  <si>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</si>
  <si>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</si>
  <si>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</si>
  <si>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</si>
  <si>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</si>
  <si>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</si>
  <si>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</si>
  <si>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</si>
  <si>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</si>
  <si>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</si>
  <si>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</si>
  <si>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</si>
  <si>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</si>
  <si>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</si>
  <si>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</si>
  <si>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</si>
  <si>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</si>
  <si>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</si>
  <si>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</si>
  <si>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</si>
  <si>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</si>
  <si>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</si>
  <si>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</si>
  <si>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</si>
  <si>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</si>
  <si>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</si>
  <si>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</si>
  <si>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</si>
  <si>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</si>
  <si>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</si>
  <si>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</si>
  <si>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</si>
  <si>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</si>
  <si>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</si>
  <si>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</si>
  <si>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</si>
  <si>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</si>
  <si>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</si>
  <si>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</si>
  <si>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</si>
  <si>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</si>
  <si>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</si>
  <si>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</si>
  <si>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</si>
  <si>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</si>
  <si>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</si>
  <si>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</si>
  <si>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</si>
  <si>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</si>
  <si>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</si>
  <si>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</si>
  <si>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</si>
  <si>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</si>
  <si>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</si>
  <si>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</si>
  <si>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</si>
  <si>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</si>
  <si>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</si>
  <si>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</si>
  <si>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</si>
  <si>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</si>
  <si>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</si>
  <si>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</si>
  <si>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</si>
  <si>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</si>
  <si>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</si>
  <si>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</si>
  <si>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</si>
  <si>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</si>
  <si>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</si>
  <si>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</si>
  <si>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</si>
  <si>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</si>
  <si>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</si>
  <si>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</si>
  <si>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</si>
  <si>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</si>
  <si>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</si>
  <si>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</si>
  <si>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</si>
  <si>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</si>
  <si>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</si>
  <si>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</si>
  <si>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</si>
  <si>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</si>
  <si>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</si>
  <si>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</si>
  <si>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</si>
  <si>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</si>
  <si>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</si>
  <si>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</si>
  <si>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</si>
  <si>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</si>
  <si>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</si>
  <si>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</si>
  <si>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</si>
  <si>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</si>
  <si>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</si>
  <si>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</si>
  <si>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</si>
  <si>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</si>
  <si>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</si>
  <si>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</si>
  <si>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</si>
  <si>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</si>
  <si>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</si>
  <si>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</si>
  <si>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</si>
  <si>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</si>
  <si>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</si>
  <si>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</si>
  <si>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</si>
  <si>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</si>
  <si>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</si>
  <si>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</si>
  <si>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</si>
  <si>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</si>
  <si>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</si>
  <si>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</si>
  <si>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</si>
  <si>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</si>
  <si>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</si>
  <si>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</si>
  <si>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</si>
  <si>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</si>
  <si>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</si>
  <si>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</si>
  <si>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</si>
  <si>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</si>
  <si>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</si>
  <si>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</si>
  <si>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</si>
  <si>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</si>
  <si>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</si>
  <si>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</si>
  <si>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</si>
  <si>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</si>
  <si>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</si>
  <si>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</si>
  <si>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</si>
  <si>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</si>
  <si>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</si>
  <si>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</si>
  <si>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</si>
  <si>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</si>
  <si>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</si>
  <si>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</si>
  <si>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</si>
  <si>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</si>
  <si>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</si>
  <si>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</si>
  <si>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</si>
  <si>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</si>
  <si>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</si>
  <si>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</si>
  <si>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</si>
  <si>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</si>
  <si>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</si>
  <si>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</si>
  <si>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</si>
  <si>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</si>
  <si>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</si>
  <si>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</si>
  <si>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</si>
  <si>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</si>
  <si>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</si>
  <si>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</si>
  <si>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</si>
  <si>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</si>
  <si>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</si>
  <si>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</si>
  <si>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</si>
  <si>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</si>
  <si>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</si>
  <si>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</si>
  <si>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</si>
  <si>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</si>
  <si>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</si>
  <si>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</si>
  <si>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</si>
  <si>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</si>
  <si>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</si>
  <si>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</si>
  <si>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</si>
  <si>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</si>
  <si>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</si>
  <si>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</si>
  <si>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</si>
  <si>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</si>
  <si>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</si>
  <si>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</si>
  <si>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</si>
  <si>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</si>
  <si>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</si>
  <si>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</si>
  <si>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</si>
  <si>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</si>
  <si>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</si>
  <si>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</si>
  <si>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</si>
  <si>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</si>
  <si>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</si>
  <si>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</si>
  <si>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</si>
  <si>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</si>
  <si>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</si>
  <si>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</si>
  <si>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</si>
  <si>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</si>
  <si>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</si>
  <si>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</si>
  <si>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</si>
  <si>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</si>
  <si>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</si>
  <si>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</si>
  <si>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</si>
  <si>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</si>
  <si>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</si>
  <si>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</si>
  <si>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</si>
  <si>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</si>
  <si>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</si>
  <si>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</si>
  <si>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</si>
  <si>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</si>
  <si>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</si>
  <si>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</si>
  <si>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</si>
  <si>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</si>
  <si>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</si>
  <si>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</si>
  <si>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</si>
  <si>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</si>
  <si>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</si>
  <si>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</si>
  <si>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</si>
  <si>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</si>
  <si>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</si>
  <si>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</si>
  <si>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</si>
  <si>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</si>
  <si>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</si>
  <si>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</si>
  <si>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</si>
  <si>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</si>
  <si>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</si>
  <si>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</si>
  <si>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</si>
  <si>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</si>
  <si>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</si>
  <si>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</si>
  <si>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</si>
  <si>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</si>
  <si>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</si>
  <si>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</si>
  <si>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</si>
  <si>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</si>
  <si>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</si>
  <si>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</si>
  <si>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</si>
  <si>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</si>
  <si>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</si>
  <si>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</si>
  <si>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</si>
  <si>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</si>
  <si>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</si>
  <si>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</si>
  <si>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</si>
  <si>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</si>
  <si>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</si>
  <si>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</si>
  <si>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</si>
  <si>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</si>
  <si>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</si>
  <si>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</si>
  <si>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</si>
  <si>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</si>
  <si>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</si>
  <si>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</si>
  <si>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</si>
  <si>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</si>
  <si>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</si>
  <si>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</si>
  <si>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</si>
  <si>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</si>
  <si>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</si>
  <si>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</si>
  <si>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</si>
  <si>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</si>
  <si>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</si>
  <si>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</si>
  <si>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</si>
  <si>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</si>
  <si>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</si>
  <si>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</si>
  <si>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</si>
  <si>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</si>
  <si>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</si>
  <si>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</si>
  <si>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</si>
  <si>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</si>
  <si>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</si>
  <si>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</si>
  <si>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</si>
  <si>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</si>
  <si>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</si>
  <si>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</si>
  <si>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</si>
  <si>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</si>
  <si>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</si>
  <si>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</si>
  <si>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</si>
  <si>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</si>
  <si>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</si>
  <si>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</si>
  <si>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</si>
  <si>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</si>
  <si>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</si>
  <si>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</si>
  <si>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</si>
  <si>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</si>
  <si>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</si>
  <si>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</si>
  <si>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</si>
  <si>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</si>
  <si>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</si>
  <si>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</si>
  <si>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</si>
  <si>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</si>
  <si>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</si>
  <si>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</si>
  <si>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</si>
  <si>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</si>
  <si>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</si>
  <si>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</si>
  <si>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</si>
  <si>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</si>
  <si>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</si>
  <si>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</si>
  <si>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</si>
  <si>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</si>
  <si>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</si>
  <si>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</si>
  <si>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</si>
  <si>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</si>
  <si>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</si>
  <si>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</si>
  <si>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</si>
  <si>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</si>
  <si>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</si>
  <si>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</si>
  <si>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</si>
  <si>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</si>
  <si>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</si>
  <si>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</si>
  <si>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</si>
  <si>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</si>
  <si>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</si>
  <si>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</si>
  <si>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</si>
  <si>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</si>
  <si>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</si>
  <si>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</si>
  <si>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</si>
  <si>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</si>
  <si>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</si>
  <si>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</si>
  <si>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</si>
  <si>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</si>
  <si>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</si>
  <si>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</si>
  <si>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</si>
  <si>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</si>
  <si>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</si>
  <si>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</si>
  <si>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</si>
  <si>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</si>
  <si>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</si>
  <si>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</si>
  <si>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</si>
  <si>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</si>
  <si>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</si>
  <si>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</si>
  <si>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</si>
  <si>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</si>
  <si>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</si>
  <si>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</si>
  <si>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</si>
  <si>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</si>
  <si>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</si>
  <si>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</si>
  <si>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</si>
  <si>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</si>
  <si>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</si>
  <si>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</si>
  <si>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</si>
  <si>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</si>
  <si>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</si>
  <si>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</si>
  <si>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</si>
  <si>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</si>
  <si>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</si>
  <si>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</si>
  <si>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</si>
  <si>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</si>
  <si>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</si>
  <si>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</si>
  <si>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</si>
  <si>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</si>
  <si>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</si>
  <si>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</si>
  <si>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</si>
  <si>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</si>
  <si>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</si>
  <si>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</si>
  <si>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</si>
  <si>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</si>
  <si>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</si>
  <si>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</si>
  <si>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</si>
  <si>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</si>
  <si>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</si>
  <si>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</si>
  <si>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</si>
  <si>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</si>
  <si>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</si>
  <si>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</si>
  <si>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</si>
  <si>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</si>
  <si>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</si>
  <si>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</si>
  <si>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</si>
  <si>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</si>
  <si>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</si>
  <si>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</si>
  <si>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</si>
  <si>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</si>
  <si>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</si>
  <si>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</si>
  <si>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</si>
  <si>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</si>
  <si>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</si>
  <si>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</si>
  <si>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</si>
  <si>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</si>
  <si>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</si>
  <si>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</si>
  <si>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</si>
  <si>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</si>
  <si>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</si>
  <si>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</si>
  <si>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</si>
  <si>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</si>
  <si>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</si>
  <si>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</si>
  <si>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</si>
  <si>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</si>
  <si>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</si>
  <si>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</si>
  <si>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</si>
  <si>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</si>
  <si>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</si>
  <si>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</si>
  <si>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</si>
  <si>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</si>
  <si>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</si>
  <si>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</si>
  <si>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</si>
  <si>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</si>
  <si>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</si>
  <si>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</si>
  <si>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</si>
  <si>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</si>
  <si>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</si>
  <si>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</si>
  <si>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</si>
  <si>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</si>
  <si>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</si>
  <si>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</si>
  <si>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</si>
  <si>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</si>
  <si>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</si>
  <si>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</si>
  <si>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</si>
  <si>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</si>
  <si>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</si>
  <si>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</si>
  <si>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</si>
  <si>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</si>
  <si>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</si>
  <si>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</si>
  <si>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</si>
  <si>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</si>
  <si>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</si>
  <si>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</si>
  <si>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</si>
  <si>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</si>
  <si>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</si>
  <si>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</si>
  <si>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</si>
  <si>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</si>
  <si>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</si>
  <si>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</si>
  <si>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</si>
  <si>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</si>
  <si>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</si>
  <si>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</si>
  <si>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</si>
  <si>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</si>
  <si>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</si>
  <si>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</si>
  <si>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</si>
  <si>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</si>
  <si>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</si>
  <si>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</si>
  <si>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</si>
  <si>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</si>
  <si>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</si>
  <si>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</si>
  <si>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</si>
  <si>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</si>
  <si>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</si>
  <si>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</si>
  <si>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</si>
  <si>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</si>
  <si>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</si>
  <si>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</si>
  <si>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</si>
  <si>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</si>
  <si>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</si>
  <si>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</si>
  <si>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</si>
  <si>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</si>
  <si>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</si>
  <si>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</si>
  <si>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</si>
  <si>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</si>
  <si>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</si>
  <si>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</si>
  <si>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</si>
  <si>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</si>
  <si>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</si>
  <si>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</si>
  <si>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</si>
  <si>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</si>
  <si>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</si>
  <si>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</si>
  <si>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</si>
  <si>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</si>
  <si>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</si>
  <si>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</si>
  <si>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</si>
  <si>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</si>
  <si>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</si>
  <si>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</si>
  <si>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</si>
  <si>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</si>
  <si>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</si>
  <si>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</si>
  <si>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</si>
  <si>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</si>
  <si>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</si>
  <si>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</si>
  <si>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</si>
  <si>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</si>
  <si>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</si>
  <si>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</si>
  <si>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</si>
  <si>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</si>
  <si>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</si>
  <si>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</si>
  <si>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</si>
  <si>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</si>
  <si>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</si>
  <si>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</si>
  <si>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</si>
  <si>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</si>
  <si>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</si>
  <si>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</si>
  <si>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</si>
  <si>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</si>
  <si>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</si>
  <si>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</si>
  <si>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</si>
  <si>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</si>
  <si>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</si>
  <si>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</si>
  <si>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</si>
  <si>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</si>
  <si>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</si>
  <si>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</si>
  <si>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</si>
  <si>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</si>
  <si>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</si>
  <si>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</si>
  <si>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</si>
  <si>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</si>
  <si>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</si>
  <si>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</si>
  <si>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</si>
  <si>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</si>
  <si>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</si>
  <si>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</si>
  <si>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</si>
  <si>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</si>
  <si>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</si>
  <si>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</si>
  <si>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</si>
  <si>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</si>
  <si>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</si>
  <si>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</si>
  <si>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</si>
  <si>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</si>
  <si>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</si>
  <si>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</si>
  <si>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</si>
  <si>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</si>
  <si>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</si>
  <si>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</si>
  <si>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</si>
  <si>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</si>
  <si>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</si>
  <si>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</si>
  <si>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</si>
  <si>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</si>
  <si>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</si>
  <si>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</si>
  <si>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</si>
  <si>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</si>
  <si>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</si>
  <si>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</si>
  <si>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</si>
  <si>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</si>
  <si>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</si>
  <si>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</si>
  <si>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</si>
  <si>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</si>
  <si>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</si>
  <si>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</si>
  <si>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</si>
  <si>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</si>
  <si>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</si>
  <si>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</si>
  <si>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</si>
  <si>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</si>
  <si>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</si>
  <si>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</si>
  <si>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</si>
  <si>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</si>
  <si>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</si>
  <si>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</si>
  <si>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</si>
  <si>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</si>
  <si>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</si>
  <si>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</si>
  <si>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</si>
  <si>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</si>
  <si>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</si>
  <si>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</si>
  <si>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</si>
  <si>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</si>
  <si>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</si>
  <si>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</si>
  <si>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</si>
  <si>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</si>
  <si>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</si>
  <si>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</si>
  <si>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</si>
  <si>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</si>
  <si>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</si>
  <si>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</si>
  <si>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</si>
  <si>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</si>
  <si>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</si>
  <si>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</si>
  <si>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</si>
  <si>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</si>
  <si>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</si>
  <si>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</si>
  <si>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</si>
  <si>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</si>
  <si>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</si>
  <si>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</si>
  <si>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</si>
  <si>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</si>
  <si>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</si>
  <si>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</si>
  <si>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</si>
  <si>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</si>
  <si>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</si>
  <si>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</si>
  <si>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</si>
  <si>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</si>
  <si>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</si>
  <si>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</si>
  <si>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</si>
  <si>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</si>
  <si>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</si>
  <si>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</si>
  <si>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</si>
  <si>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</si>
  <si>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</si>
  <si>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</si>
  <si>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</si>
  <si>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</si>
  <si>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</si>
  <si>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</si>
  <si>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</si>
  <si>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</si>
  <si>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</si>
  <si>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</si>
  <si>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</si>
  <si>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</si>
  <si>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</si>
  <si>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</si>
  <si>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</si>
  <si>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</si>
  <si>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</si>
  <si>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</si>
  <si>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</si>
  <si>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</si>
  <si>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</si>
  <si>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</si>
  <si>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</si>
  <si>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</si>
  <si>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</si>
  <si>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</si>
  <si>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</si>
  <si>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</si>
  <si>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</si>
  <si>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</si>
  <si>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</si>
  <si>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</si>
  <si>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</si>
  <si>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</si>
  <si>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</si>
  <si>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</si>
  <si>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</si>
  <si>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</si>
  <si>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</si>
  <si>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</si>
  <si>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</si>
  <si>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</si>
  <si>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</si>
  <si>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</si>
  <si>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</si>
  <si>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</si>
  <si>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</si>
  <si>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</si>
  <si>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</si>
  <si>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</si>
  <si>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</si>
  <si>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</si>
  <si>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</si>
  <si>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</si>
  <si>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</si>
  <si>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</si>
  <si>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</si>
  <si>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</si>
  <si>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</si>
  <si>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</si>
  <si>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</si>
  <si>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</si>
  <si>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</si>
  <si>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</si>
  <si>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</si>
  <si>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</si>
  <si>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</si>
  <si>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</si>
  <si>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</si>
  <si>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</si>
  <si>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</si>
  <si>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</si>
  <si>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</si>
  <si>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</si>
  <si>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</si>
  <si>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</si>
  <si>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</si>
  <si>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</si>
  <si>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</si>
  <si>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</si>
  <si>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</si>
  <si>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</si>
  <si>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</si>
  <si>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</si>
  <si>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</si>
  <si>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</si>
  <si>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</si>
  <si>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</si>
  <si>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</si>
  <si>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</si>
  <si>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</si>
  <si>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</si>
  <si>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</si>
  <si>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</si>
  <si>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</si>
  <si>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</si>
  <si>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</si>
  <si>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</si>
  <si>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</si>
  <si>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</si>
  <si>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</si>
  <si>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</si>
  <si>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</si>
  <si>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</si>
  <si>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</si>
  <si>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</si>
  <si>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</si>
  <si>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</si>
  <si>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</si>
  <si>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</si>
  <si>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</si>
  <si>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</si>
  <si>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</si>
  <si>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</si>
  <si>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</si>
  <si>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</si>
  <si>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</si>
  <si>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</si>
  <si>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</si>
  <si>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</si>
  <si>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</si>
  <si>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</si>
  <si>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</si>
  <si>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</si>
  <si>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</si>
  <si>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</si>
  <si>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</si>
  <si>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</si>
  <si>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</si>
  <si>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</si>
  <si>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</si>
  <si>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</si>
  <si>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</si>
  <si>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</si>
  <si>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</si>
  <si>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</si>
  <si>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</si>
  <si>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</si>
  <si>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</si>
  <si>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</si>
  <si>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</si>
  <si>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</si>
  <si>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</si>
  <si>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</si>
  <si>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</si>
  <si>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</si>
  <si>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</si>
  <si>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</si>
  <si>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</si>
  <si>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</si>
  <si>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</si>
  <si>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</si>
  <si>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</si>
  <si>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</si>
  <si>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</si>
  <si>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</si>
  <si>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</si>
  <si>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</si>
  <si>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</si>
  <si>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</si>
  <si>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</si>
  <si>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</si>
  <si>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</si>
  <si>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</si>
  <si>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</si>
  <si>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</si>
  <si>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</si>
  <si>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</si>
  <si>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</si>
  <si>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</si>
  <si>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</si>
  <si>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</si>
  <si>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</si>
  <si>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</si>
  <si>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</si>
  <si>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</si>
  <si>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</si>
  <si>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</si>
  <si>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</si>
  <si>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</si>
  <si>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</si>
  <si>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</si>
  <si>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</si>
  <si>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</si>
  <si>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</si>
  <si>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</si>
  <si>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</si>
  <si>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</si>
  <si>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</si>
  <si>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</si>
  <si>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</si>
  <si>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</si>
  <si>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</si>
  <si>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</si>
  <si>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</si>
  <si>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</si>
  <si>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</si>
  <si>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</si>
  <si>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</si>
  <si>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</si>
  <si>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</si>
  <si>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</si>
  <si>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</si>
  <si>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</si>
  <si>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</si>
  <si>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</si>
  <si>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</si>
  <si>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</si>
  <si>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</si>
  <si>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</si>
  <si>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</si>
  <si>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</si>
  <si>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</si>
  <si>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</si>
  <si>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</si>
  <si>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</si>
  <si>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</si>
  <si>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</si>
  <si>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</si>
  <si>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</si>
  <si>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</si>
  <si>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</si>
  <si>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</si>
  <si>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</si>
  <si>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</si>
  <si>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</si>
  <si>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</si>
  <si>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</si>
  <si>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</si>
  <si>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</si>
  <si>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</si>
  <si>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</si>
  <si>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</si>
  <si>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</si>
  <si>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</si>
  <si>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</si>
  <si>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</si>
  <si>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</si>
  <si>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</si>
  <si>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</si>
  <si>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</si>
  <si>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</si>
  <si>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</si>
  <si>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</si>
  <si>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</si>
  <si>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</si>
  <si>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</si>
  <si>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</si>
  <si>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</si>
  <si>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</si>
  <si>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</si>
  <si>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</si>
  <si>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</si>
  <si>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</si>
  <si>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</si>
  <si>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</si>
  <si>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</si>
  <si>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</si>
  <si>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</si>
  <si>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</si>
  <si>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</si>
  <si>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</si>
  <si>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</si>
  <si>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</si>
  <si>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</si>
  <si>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</si>
  <si>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</si>
  <si>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</si>
  <si>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</si>
  <si>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</si>
  <si>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</si>
  <si>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</si>
  <si>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</si>
  <si>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</si>
  <si>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</si>
  <si>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</si>
  <si>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</si>
  <si>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</si>
  <si>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</si>
  <si>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</si>
  <si>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</si>
  <si>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</si>
  <si>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</si>
  <si>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</si>
  <si>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</si>
  <si>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</si>
  <si>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</si>
  <si>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</si>
  <si>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</si>
  <si>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</si>
  <si>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</si>
  <si>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</si>
  <si>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</si>
  <si>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</si>
  <si>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</si>
  <si>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</si>
  <si>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</si>
  <si>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</si>
  <si>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</si>
  <si>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</si>
  <si>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</si>
  <si>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</si>
  <si>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</si>
  <si>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</si>
  <si>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</si>
  <si>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</si>
  <si>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</si>
  <si>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</si>
  <si>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</si>
  <si>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</si>
  <si>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</si>
  <si>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</si>
  <si>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</si>
  <si>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</si>
  <si>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</si>
  <si>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</si>
  <si>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</si>
  <si>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</si>
  <si>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</si>
  <si>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</si>
  <si>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</si>
  <si>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</si>
  <si>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</si>
  <si>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</si>
  <si>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</si>
  <si>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</si>
  <si>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</si>
  <si>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</si>
  <si>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</si>
  <si>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</si>
  <si>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</si>
  <si>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</si>
  <si>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</si>
  <si>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</si>
  <si>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</si>
  <si>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</si>
  <si>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</si>
  <si>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</si>
  <si>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</si>
  <si>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</si>
  <si>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</si>
  <si>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</si>
  <si>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</si>
  <si>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</si>
  <si>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</si>
  <si>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</si>
  <si>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</si>
  <si>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</si>
  <si>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</si>
  <si>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</si>
  <si>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</si>
  <si>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</si>
  <si>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</si>
  <si>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</si>
  <si>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</si>
  <si>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</si>
  <si>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</si>
  <si>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</si>
  <si>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</si>
  <si>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</si>
  <si>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</si>
  <si>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</si>
  <si>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</si>
  <si>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</si>
  <si>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</si>
  <si>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</si>
  <si>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</si>
  <si>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</si>
  <si>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</si>
  <si>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</si>
  <si>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</si>
  <si>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</si>
  <si>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</si>
  <si>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</si>
  <si>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</si>
  <si>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</si>
  <si>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</si>
  <si>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</si>
  <si>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</si>
  <si>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</si>
  <si>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</si>
  <si>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</si>
  <si>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</si>
  <si>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</si>
  <si>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</si>
  <si>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</si>
  <si>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</si>
  <si>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</si>
  <si>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</si>
  <si>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</si>
  <si>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</si>
  <si>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</si>
  <si>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</si>
  <si>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</si>
  <si>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</si>
  <si>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</si>
  <si>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</si>
  <si>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</si>
  <si>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</si>
  <si>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</si>
  <si>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</si>
  <si>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</si>
  <si>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</si>
  <si>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</si>
  <si>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</si>
  <si>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</si>
  <si>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</si>
  <si>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</si>
  <si>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</si>
  <si>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</si>
  <si>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</si>
  <si>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</si>
  <si>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</si>
  <si>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</si>
  <si>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</si>
  <si>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</si>
  <si>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</si>
  <si>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</si>
  <si>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</si>
  <si>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</si>
  <si>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</si>
  <si>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</si>
  <si>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</si>
  <si>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</si>
  <si>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</si>
  <si>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</si>
  <si>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</si>
  <si>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</si>
  <si>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</si>
  <si>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</si>
  <si>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</si>
  <si>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</si>
  <si>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</si>
  <si>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</si>
  <si>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</si>
  <si>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</si>
  <si>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</si>
  <si>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</si>
  <si>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</si>
  <si>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</si>
  <si>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</si>
  <si>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</si>
  <si>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</si>
  <si>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</si>
  <si>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</si>
  <si>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</si>
  <si>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</si>
  <si>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</si>
  <si>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</si>
  <si>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</si>
  <si>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</si>
  <si>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</si>
  <si>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</si>
  <si>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</si>
  <si>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</si>
  <si>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</si>
  <si>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</si>
  <si>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</si>
  <si>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</si>
  <si>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</si>
  <si>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</si>
  <si>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</si>
  <si>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</si>
  <si>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</si>
  <si>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</si>
  <si>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</si>
  <si>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</si>
  <si>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</si>
  <si>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</si>
  <si>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</si>
  <si>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</si>
  <si>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</si>
  <si>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</si>
  <si>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</si>
  <si>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</si>
  <si>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</si>
  <si>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</si>
  <si>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</si>
  <si>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</si>
  <si>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</si>
  <si>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</si>
  <si>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</si>
  <si>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</si>
  <si>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</si>
  <si>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</si>
  <si>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</si>
  <si>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</si>
  <si>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</si>
  <si>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</si>
  <si>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</si>
  <si>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</si>
  <si>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</si>
  <si>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</si>
  <si>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</si>
  <si>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</si>
  <si>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</si>
  <si>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</si>
  <si>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</si>
  <si>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</si>
  <si>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</si>
  <si>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</si>
  <si>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</si>
  <si>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</si>
  <si>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</si>
  <si>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</si>
  <si>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</si>
  <si>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</si>
  <si>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</si>
  <si>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</si>
  <si>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</si>
  <si>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</si>
  <si>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</si>
  <si>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</si>
  <si>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</si>
  <si>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</si>
  <si>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</si>
  <si>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</si>
  <si>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</si>
  <si>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</si>
  <si>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</si>
  <si>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</si>
  <si>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</si>
  <si>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</si>
  <si>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</si>
  <si>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</si>
  <si>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</si>
  <si>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</si>
  <si>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</si>
  <si>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</si>
  <si>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</si>
  <si>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</si>
  <si>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</si>
  <si>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</si>
  <si>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</si>
  <si>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</si>
  <si>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</si>
  <si>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</si>
  <si>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</si>
  <si>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</si>
  <si>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</si>
  <si>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</si>
  <si>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</si>
  <si>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</si>
  <si>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</si>
  <si>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</si>
  <si>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</si>
  <si>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</si>
  <si>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</si>
  <si>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</si>
  <si>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</si>
  <si>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</si>
  <si>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</si>
  <si>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</si>
  <si>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</si>
  <si>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</si>
  <si>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</si>
  <si>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</si>
  <si>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</si>
  <si>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</si>
  <si>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</si>
  <si>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</si>
  <si>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</si>
  <si>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</si>
  <si>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</si>
  <si>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</si>
  <si>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</si>
  <si>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</si>
  <si>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</si>
  <si>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</si>
  <si>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</si>
  <si>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</si>
  <si>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</si>
  <si>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</si>
  <si>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</si>
  <si>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</si>
  <si>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</si>
  <si>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</si>
  <si>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</si>
  <si>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</si>
  <si>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</si>
  <si>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</si>
  <si>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</si>
  <si>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</si>
  <si>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</si>
  <si>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</si>
  <si>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</si>
  <si>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</si>
  <si>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</si>
  <si>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</si>
  <si>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</si>
  <si>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</si>
  <si>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</si>
  <si>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</si>
  <si>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</si>
  <si>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</si>
  <si>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</si>
  <si>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</si>
  <si>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</si>
  <si>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</si>
  <si>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</si>
  <si>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</si>
  <si>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</si>
  <si>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</si>
  <si>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</si>
  <si>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</si>
  <si>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</si>
  <si>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</si>
  <si>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</si>
  <si>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</si>
  <si>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</si>
  <si>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</si>
  <si>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</si>
  <si>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</si>
  <si>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</si>
  <si>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</si>
  <si>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</si>
  <si>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</si>
  <si>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</si>
  <si>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</si>
  <si>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</si>
  <si>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</si>
  <si>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</si>
  <si>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</si>
  <si>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</si>
  <si>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</si>
  <si>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</si>
  <si>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</si>
  <si>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</si>
  <si>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</si>
  <si>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</si>
  <si>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</si>
  <si>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</si>
  <si>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</si>
  <si>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</si>
  <si>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</si>
  <si>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</si>
  <si>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</si>
  <si>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</si>
  <si>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</si>
  <si>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</si>
  <si>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</si>
  <si>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</si>
  <si>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</si>
  <si>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</si>
  <si>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</si>
  <si>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</si>
  <si>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</si>
  <si>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</si>
  <si>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</si>
  <si>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</si>
  <si>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</si>
  <si>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</si>
  <si>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</si>
  <si>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</si>
  <si>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</si>
  <si>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</si>
  <si>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</si>
  <si>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</si>
  <si>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</si>
  <si>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</si>
  <si>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</si>
  <si>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</si>
  <si>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</si>
  <si>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</si>
  <si>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</si>
  <si>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</si>
  <si>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</si>
  <si>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</si>
  <si>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</si>
  <si>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</si>
  <si>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</si>
  <si>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</si>
  <si>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</si>
  <si>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</si>
  <si>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</si>
  <si>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</si>
  <si>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</si>
  <si>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</si>
  <si>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</si>
  <si>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</si>
  <si>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</si>
  <si>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</si>
  <si>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</si>
  <si>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</si>
  <si>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</si>
  <si>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</si>
  <si>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</si>
  <si>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</si>
  <si>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</si>
  <si>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</si>
  <si>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</si>
  <si>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</si>
  <si>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</si>
  <si>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</si>
  <si>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</si>
  <si>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</si>
  <si>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</si>
  <si>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</si>
  <si>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</si>
  <si>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</si>
  <si>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</si>
  <si>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</si>
  <si>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</si>
  <si>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</si>
  <si>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</si>
  <si>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</si>
  <si>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</si>
  <si>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</si>
  <si>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</si>
  <si>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</si>
  <si>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</si>
  <si>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</si>
  <si>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</si>
  <si>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</si>
  <si>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</si>
  <si>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</si>
  <si>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</si>
  <si>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</si>
  <si>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</si>
  <si>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</si>
  <si>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</si>
  <si>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</si>
  <si>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</si>
  <si>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</si>
  <si>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</si>
  <si>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</si>
  <si>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</si>
  <si>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</si>
  <si>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</si>
  <si>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</si>
  <si>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</si>
  <si>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</si>
  <si>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</si>
  <si>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</si>
  <si>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</si>
  <si>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</si>
  <si>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</si>
  <si>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</si>
  <si>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</si>
  <si>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</si>
  <si>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</si>
  <si>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</si>
  <si>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</si>
  <si>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</si>
  <si>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</si>
  <si>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</si>
  <si>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</si>
  <si>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</si>
  <si>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</si>
  <si>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</si>
  <si>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</si>
  <si>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</si>
  <si>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</si>
  <si>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</si>
  <si>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</si>
  <si>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</si>
  <si>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</si>
  <si>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</si>
  <si>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</si>
  <si>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</si>
  <si>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</si>
  <si>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</si>
  <si>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</si>
  <si>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</si>
  <si>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</si>
  <si>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</si>
  <si>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</si>
  <si>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</si>
  <si>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</si>
  <si>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</si>
  <si>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</si>
  <si>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</si>
  <si>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</si>
  <si>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</si>
  <si>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</si>
  <si>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</si>
  <si>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</si>
  <si>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</si>
  <si>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</si>
  <si>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</si>
  <si>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</si>
  <si>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</si>
  <si>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</si>
  <si>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</si>
  <si>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</si>
  <si>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</si>
  <si>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</si>
  <si>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</si>
  <si>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</si>
  <si>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</si>
  <si>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</si>
  <si>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</si>
  <si>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</si>
  <si>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</si>
  <si>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</si>
  <si>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</si>
  <si>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</si>
  <si>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</si>
  <si>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</si>
  <si>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</si>
  <si>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</si>
  <si>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</si>
  <si>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</si>
  <si>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</si>
  <si>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</si>
  <si>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</si>
  <si>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</si>
  <si>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</si>
  <si>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</si>
  <si>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</si>
  <si>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</si>
  <si>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</si>
  <si>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</si>
  <si>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</si>
  <si>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</si>
  <si>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</si>
  <si>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</si>
  <si>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</si>
  <si>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</si>
  <si>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</si>
  <si>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</si>
  <si>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</si>
  <si>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</si>
  <si>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</si>
  <si>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</si>
  <si>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</si>
  <si>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</si>
  <si>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</si>
  <si>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</si>
  <si>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</si>
  <si>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</si>
  <si>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</si>
  <si>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</si>
  <si>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</si>
  <si>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</si>
  <si>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</si>
  <si>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</si>
  <si>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</si>
  <si>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</si>
  <si>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</si>
  <si>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</si>
  <si>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</si>
  <si>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</si>
  <si>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</si>
  <si>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</si>
  <si>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</si>
  <si>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</si>
  <si>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</si>
  <si>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</si>
  <si>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</si>
  <si>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</si>
  <si>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</si>
  <si>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</si>
  <si>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</si>
  <si>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</si>
  <si>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</si>
  <si>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</si>
  <si>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</si>
  <si>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</si>
  <si>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</si>
  <si>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</si>
  <si>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</si>
  <si>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</si>
  <si>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</si>
  <si>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</si>
  <si>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</si>
  <si>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</si>
  <si>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</si>
  <si>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</si>
  <si>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</si>
  <si>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</si>
  <si>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</si>
  <si>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</si>
  <si>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</si>
  <si>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</si>
  <si>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</si>
  <si>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</si>
  <si>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</si>
  <si>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</si>
  <si>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</si>
  <si>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</si>
  <si>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</si>
  <si>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</si>
  <si>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</si>
  <si>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</si>
  <si>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</si>
  <si>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</si>
  <si>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</si>
  <si>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</si>
  <si>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</si>
  <si>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</si>
  <si>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</si>
  <si>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</si>
  <si>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</si>
  <si>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</si>
  <si>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</si>
  <si>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</si>
  <si>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</si>
  <si>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</si>
  <si>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</si>
  <si>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</si>
  <si>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</si>
  <si>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</si>
  <si>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</si>
  <si>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</si>
  <si>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</si>
  <si>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</si>
  <si>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</si>
  <si>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</si>
  <si>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</si>
  <si>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</si>
  <si>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</si>
  <si>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</si>
  <si>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</si>
  <si>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</si>
  <si>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</si>
  <si>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</si>
  <si>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</si>
  <si>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</si>
  <si>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</si>
  <si>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</si>
  <si>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</si>
  <si>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</si>
  <si>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</si>
  <si>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</si>
  <si>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</si>
  <si>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</si>
  <si>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</si>
  <si>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</si>
  <si>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</si>
  <si>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</si>
  <si>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</si>
  <si>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</si>
  <si>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</si>
  <si>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</si>
  <si>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</si>
  <si>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</si>
  <si>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</si>
  <si>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</si>
  <si>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</si>
  <si>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</si>
  <si>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</si>
  <si>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</si>
  <si>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</si>
  <si>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</si>
  <si>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</si>
  <si>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</si>
  <si>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</si>
  <si>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</si>
  <si>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</si>
  <si>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</si>
  <si>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</si>
  <si>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</si>
  <si>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</si>
  <si>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</si>
  <si>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</si>
  <si>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</si>
  <si>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</si>
  <si>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</si>
  <si>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</si>
  <si>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</si>
  <si>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</si>
  <si>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</si>
  <si>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</si>
  <si>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</si>
  <si>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</si>
  <si>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</si>
  <si>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</si>
  <si>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</si>
  <si>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</si>
  <si>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</si>
  <si>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</si>
  <si>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</si>
  <si>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</si>
  <si>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</si>
  <si>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</si>
  <si>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</si>
  <si>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</si>
  <si>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</si>
  <si>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</si>
  <si>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</si>
  <si>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</si>
  <si>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</si>
  <si>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</si>
  <si>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</si>
  <si>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</si>
  <si>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</si>
  <si>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</si>
  <si>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</si>
  <si>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</si>
  <si>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</si>
  <si>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</si>
  <si>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</si>
  <si>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</si>
  <si>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</si>
  <si>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</si>
  <si>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</si>
  <si>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</si>
  <si>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</si>
  <si>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</si>
  <si>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</si>
  <si>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</si>
  <si>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</si>
  <si>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</si>
  <si>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</si>
  <si>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</si>
  <si>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</si>
  <si>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</si>
  <si>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</si>
  <si>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</si>
  <si>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</si>
  <si>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</si>
  <si>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</si>
  <si>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</si>
  <si>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</si>
  <si>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</si>
  <si>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</si>
  <si>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</si>
  <si>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</si>
  <si>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</si>
  <si>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</si>
  <si>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</si>
  <si>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</si>
  <si>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</si>
  <si>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</si>
  <si>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</si>
  <si>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</si>
  <si>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</si>
  <si>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</si>
  <si>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</si>
  <si>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</si>
  <si>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</si>
  <si>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</si>
  <si>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</si>
  <si>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</si>
  <si>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</si>
  <si>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</si>
  <si>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</si>
  <si>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</si>
  <si>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</si>
  <si>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</si>
  <si>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</si>
  <si>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</si>
  <si>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</si>
  <si>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</si>
  <si>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</si>
  <si>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</si>
  <si>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</si>
  <si>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</si>
  <si>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</si>
  <si>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</si>
  <si>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</si>
  <si>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</si>
  <si>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</si>
  <si>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</si>
  <si>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</si>
  <si>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</si>
  <si>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</si>
  <si>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</si>
  <si>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</si>
  <si>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</si>
  <si>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</si>
  <si>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</si>
  <si>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</si>
  <si>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</si>
  <si>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</si>
  <si>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</si>
  <si>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</si>
  <si>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</si>
  <si>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</si>
  <si>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</si>
  <si>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</si>
  <si>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</si>
  <si>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</si>
  <si>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</si>
  <si>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</si>
  <si>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</si>
  <si>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</si>
  <si>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</si>
  <si>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</si>
  <si>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</si>
  <si>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</si>
  <si>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</si>
  <si>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</si>
  <si>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</si>
  <si>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</si>
  <si>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</si>
  <si>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</si>
  <si>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</si>
  <si>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</si>
  <si>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</si>
  <si>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</si>
  <si>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</si>
  <si>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</si>
  <si>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</si>
  <si>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</si>
  <si>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</si>
  <si>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</si>
  <si>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</si>
  <si>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</si>
  <si>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</si>
  <si>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</si>
  <si>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</si>
  <si>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</si>
  <si>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</si>
  <si>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</si>
  <si>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</si>
  <si>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</si>
  <si>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</si>
  <si>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</si>
  <si>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</si>
  <si>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</si>
  <si>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</si>
  <si>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</si>
  <si>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</si>
  <si>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</si>
  <si>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</si>
  <si>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</si>
  <si>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</si>
  <si>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</si>
  <si>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</si>
  <si>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</si>
  <si>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</si>
  <si>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</si>
  <si>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</si>
  <si>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</si>
  <si>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</si>
  <si>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</si>
  <si>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</si>
  <si>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</si>
  <si>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</si>
  <si>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</si>
  <si>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</si>
  <si>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</si>
  <si>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</si>
  <si>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</si>
  <si>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</si>
  <si>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</si>
  <si>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</si>
  <si>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</si>
  <si>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</si>
  <si>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</si>
  <si>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</si>
  <si>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</si>
  <si>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</si>
  <si>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</si>
  <si>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</si>
  <si>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</si>
  <si>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</si>
  <si>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</si>
  <si>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</si>
  <si>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</si>
  <si>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</si>
  <si>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</si>
  <si>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</si>
  <si>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</si>
  <si>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</si>
  <si>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</si>
  <si>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</si>
  <si>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</si>
  <si>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</si>
  <si>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</si>
  <si>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</si>
  <si>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</si>
  <si>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</si>
  <si>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</si>
  <si>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</si>
  <si>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</si>
  <si>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</si>
  <si>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</si>
  <si>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</si>
  <si>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</si>
  <si>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</si>
  <si>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</si>
  <si>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</si>
  <si>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</si>
  <si>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</si>
  <si>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</si>
  <si>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</si>
  <si>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</si>
  <si>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</si>
  <si>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</si>
  <si>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</si>
  <si>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</si>
  <si>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</si>
  <si>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</si>
  <si>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</si>
  <si>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</si>
  <si>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</si>
  <si>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</si>
  <si>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</si>
  <si>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</si>
  <si>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</si>
  <si>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</si>
  <si>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</si>
  <si>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</si>
  <si>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</si>
  <si>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</si>
  <si>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</si>
  <si>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</si>
  <si>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</si>
  <si>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</si>
  <si>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</si>
  <si>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</si>
  <si>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</si>
  <si>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</si>
  <si>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</si>
  <si>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</si>
  <si>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</si>
  <si>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</si>
  <si>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</si>
  <si>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</si>
  <si>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</si>
  <si>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</si>
  <si>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</si>
  <si>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</si>
  <si>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</si>
  <si>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</si>
  <si>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</si>
  <si>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</si>
  <si>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</si>
  <si>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</si>
  <si>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</si>
  <si>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</si>
  <si>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</si>
  <si>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</si>
  <si>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</si>
  <si>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</si>
  <si>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</si>
  <si>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</si>
  <si>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</si>
  <si>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</si>
  <si>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</si>
  <si>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</si>
  <si>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</si>
  <si>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</si>
  <si>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</si>
  <si>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</si>
  <si>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</si>
  <si>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</si>
  <si>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</si>
  <si>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</si>
  <si>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</si>
  <si>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</si>
  <si>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</si>
  <si>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</si>
  <si>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</si>
  <si>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</si>
  <si>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</si>
  <si>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</si>
  <si>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</si>
  <si>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</si>
  <si>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</si>
  <si>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</si>
  <si>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</si>
  <si>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</si>
  <si>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</si>
  <si>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</si>
  <si>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</si>
  <si>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</si>
  <si>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</si>
  <si>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</si>
  <si>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</si>
  <si>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</si>
  <si>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</si>
  <si>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</si>
  <si>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</si>
  <si>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</si>
  <si>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</si>
  <si>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</si>
  <si>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</si>
  <si>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</si>
  <si>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</si>
  <si>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</si>
  <si>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</si>
  <si>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</si>
  <si>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</si>
  <si>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</si>
  <si>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</si>
  <si>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</si>
  <si>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</si>
  <si>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</si>
  <si>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</si>
  <si>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</si>
  <si>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</si>
  <si>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</si>
  <si>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</si>
  <si>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</si>
  <si>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</si>
  <si>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</si>
  <si>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</si>
  <si>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</si>
  <si>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</si>
  <si>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</si>
  <si>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</si>
  <si>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</si>
  <si>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</si>
  <si>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</si>
  <si>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</si>
  <si>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</si>
  <si>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</si>
  <si>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</si>
  <si>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</si>
  <si>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</si>
  <si>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</si>
  <si>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</si>
  <si>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</si>
  <si>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</si>
  <si>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</si>
  <si>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</si>
  <si>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</si>
  <si>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</si>
  <si>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</si>
  <si>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</si>
  <si>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</si>
  <si>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</si>
  <si>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</si>
  <si>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</si>
  <si>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</si>
  <si>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</si>
  <si>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</si>
  <si>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</si>
  <si>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</si>
  <si>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</si>
  <si>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</si>
  <si>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</si>
  <si>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</si>
  <si>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</si>
  <si>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</si>
  <si>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</si>
  <si>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</si>
  <si>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</si>
  <si>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</si>
  <si>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</si>
  <si>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</si>
  <si>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</si>
  <si>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</si>
  <si>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</si>
  <si>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</si>
  <si>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</si>
  <si>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</si>
  <si>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</si>
  <si>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</si>
  <si>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</si>
  <si>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</si>
  <si>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</si>
  <si>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</si>
  <si>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</si>
  <si>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</si>
  <si>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</si>
  <si>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</si>
  <si>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</si>
  <si>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</si>
  <si>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</si>
  <si>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</si>
  <si>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</si>
  <si>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</si>
  <si>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</si>
  <si>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</si>
  <si>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</si>
  <si>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</si>
  <si>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</si>
  <si>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</si>
  <si>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</si>
  <si>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</si>
  <si>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</si>
  <si>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</si>
  <si>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</si>
  <si>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</si>
  <si>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</si>
  <si>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</si>
  <si>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</si>
  <si>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</si>
  <si>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</si>
  <si>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</si>
  <si>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</si>
  <si>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</si>
  <si>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</si>
  <si>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</si>
  <si>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</si>
  <si>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</si>
  <si>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</si>
  <si>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</si>
  <si>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</si>
  <si>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</si>
  <si>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</si>
  <si>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</si>
  <si>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</si>
  <si>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</si>
  <si>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</si>
  <si>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</si>
  <si>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</si>
  <si>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</si>
  <si>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</si>
  <si>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</si>
  <si>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</si>
  <si>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</si>
  <si>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</si>
  <si>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</si>
  <si>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</si>
  <si>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</si>
  <si>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</si>
  <si>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</si>
  <si>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</si>
  <si>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</si>
  <si>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</si>
  <si>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</si>
  <si>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</si>
  <si>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</si>
  <si>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</si>
  <si>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</si>
  <si>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</si>
  <si>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</si>
  <si>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</si>
  <si>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</si>
  <si>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</si>
  <si>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</si>
  <si>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</si>
  <si>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</si>
  <si>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</si>
  <si>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</si>
  <si>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</si>
  <si>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</si>
  <si>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</si>
  <si>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</si>
  <si>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</si>
  <si>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</si>
  <si>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</si>
  <si>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</si>
  <si>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</si>
  <si>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</si>
  <si>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</si>
  <si>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</si>
  <si>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</si>
  <si>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</si>
  <si>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</si>
  <si>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</si>
  <si>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</si>
  <si>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</si>
  <si>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</si>
  <si>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</si>
  <si>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</si>
  <si>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</si>
  <si>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</si>
  <si>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</si>
  <si>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</si>
  <si>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</si>
  <si>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</si>
  <si>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</si>
  <si>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</si>
  <si>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</si>
  <si>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</si>
  <si>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</si>
  <si>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</si>
  <si>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</si>
  <si>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</si>
  <si>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</si>
  <si>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</si>
  <si>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</si>
  <si>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</si>
  <si>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</si>
  <si>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</si>
  <si>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</si>
  <si>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</si>
  <si>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</si>
  <si>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</si>
  <si>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</si>
  <si>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</si>
  <si>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</si>
  <si>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</si>
  <si>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</si>
  <si>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</si>
  <si>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</si>
  <si>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</si>
  <si>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</si>
  <si>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</si>
  <si>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</si>
  <si>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</si>
  <si>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</si>
  <si>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</si>
  <si>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</si>
  <si>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</si>
  <si>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</si>
  <si>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</si>
  <si>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</si>
  <si>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</si>
  <si>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</si>
  <si>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</si>
  <si>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</si>
  <si>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</si>
  <si>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</si>
  <si>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</si>
  <si>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</si>
  <si>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</si>
  <si>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</si>
  <si>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</si>
  <si>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</si>
  <si>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</si>
  <si>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</si>
  <si>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</si>
  <si>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</si>
  <si>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</si>
  <si>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</si>
  <si>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</si>
  <si>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</si>
  <si>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</si>
  <si>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</si>
  <si>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</si>
  <si>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</si>
  <si>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</si>
  <si>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</si>
  <si>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</si>
  <si>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</si>
  <si>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</si>
  <si>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</si>
  <si>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</si>
  <si>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</si>
  <si>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</si>
  <si>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</si>
  <si>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</si>
  <si>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</si>
  <si>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</si>
  <si>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</si>
  <si>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</si>
  <si>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</si>
  <si>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</si>
  <si>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</si>
  <si>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</si>
  <si>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</si>
  <si>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</si>
  <si>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</si>
  <si>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</si>
  <si>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</si>
  <si>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</si>
  <si>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</si>
  <si>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</si>
  <si>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</si>
  <si>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</si>
  <si>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</si>
  <si>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</si>
  <si>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</si>
  <si>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</si>
  <si>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</si>
  <si>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</si>
  <si>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</si>
  <si>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</si>
  <si>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</si>
  <si>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</si>
  <si>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</si>
  <si>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</si>
  <si>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</si>
  <si>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</si>
  <si>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</si>
  <si>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</si>
  <si>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</si>
  <si>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</si>
  <si>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</si>
  <si>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</si>
  <si>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</si>
  <si>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</si>
  <si>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</si>
  <si>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</si>
  <si>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</si>
  <si>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</si>
  <si>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</si>
  <si>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</si>
  <si>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</si>
  <si>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</si>
  <si>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</si>
  <si>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</si>
  <si>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</si>
  <si>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</si>
  <si>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</si>
  <si>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</si>
  <si>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</si>
  <si>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</si>
  <si>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</si>
  <si>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</si>
  <si>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</si>
  <si>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</si>
  <si>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</si>
  <si>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</si>
  <si>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</si>
  <si>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</si>
  <si>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</si>
  <si>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</si>
  <si>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</si>
  <si>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</si>
  <si>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</si>
  <si>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</si>
  <si>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</si>
  <si>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</si>
  <si>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</si>
  <si>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</si>
  <si>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</si>
  <si>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</si>
  <si>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</si>
  <si>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</si>
  <si>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</si>
  <si>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</si>
  <si>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</si>
  <si>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</si>
  <si>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</si>
  <si>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</si>
  <si>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</si>
  <si>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</si>
  <si>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</si>
  <si>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</si>
  <si>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</si>
  <si>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</si>
  <si>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</si>
  <si>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</si>
  <si>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</si>
  <si>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</si>
  <si>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</si>
  <si>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</si>
  <si>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</si>
  <si>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</si>
  <si>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</si>
  <si>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</si>
  <si>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</si>
  <si>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</si>
  <si>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</si>
  <si>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</si>
  <si>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</si>
  <si>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</si>
  <si>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</si>
  <si>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</si>
  <si>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</si>
  <si>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</si>
  <si>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</si>
  <si>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</si>
  <si>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</si>
  <si>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</si>
  <si>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</si>
  <si>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</si>
  <si>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</si>
  <si>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</si>
  <si>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</si>
  <si>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</si>
  <si>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</si>
  <si>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</si>
  <si>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</si>
  <si>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</si>
  <si>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</si>
  <si>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</si>
  <si>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</si>
  <si>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</si>
  <si>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</si>
  <si>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</si>
  <si>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</si>
  <si>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</si>
  <si>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</si>
  <si>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</si>
  <si>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</si>
  <si>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</si>
  <si>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</si>
  <si>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</si>
  <si>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</si>
  <si>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</si>
  <si>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</si>
  <si>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</si>
  <si>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</si>
  <si>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</si>
  <si>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</si>
  <si>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</si>
  <si>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</si>
  <si>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</si>
  <si>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</si>
  <si>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</si>
  <si>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</si>
  <si>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</si>
  <si>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</si>
  <si>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</si>
  <si>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</si>
  <si>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</si>
  <si>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</si>
  <si>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</si>
  <si>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</si>
  <si>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</si>
  <si>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</si>
  <si>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</si>
  <si>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</si>
  <si>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</si>
  <si>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</si>
  <si>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</si>
  <si>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</si>
  <si>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</si>
  <si>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</si>
  <si>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</si>
  <si>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</si>
  <si>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</si>
  <si>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</si>
  <si>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</si>
  <si>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</si>
  <si>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</si>
  <si>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</si>
  <si>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</si>
  <si>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</si>
  <si>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</si>
  <si>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</si>
  <si>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</si>
  <si>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</si>
  <si>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</si>
  <si>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</si>
  <si>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</si>
  <si>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</si>
  <si>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</si>
  <si>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</si>
  <si>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</si>
  <si>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</si>
  <si>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</si>
  <si>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</si>
  <si>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</si>
  <si>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</si>
  <si>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</si>
  <si>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</si>
  <si>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</si>
  <si>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</si>
  <si>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</si>
  <si>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</si>
  <si>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</si>
  <si>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</si>
  <si>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</si>
  <si>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</si>
  <si>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</si>
  <si>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</si>
  <si>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</si>
  <si>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</si>
  <si>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</si>
  <si>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</si>
  <si>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</si>
  <si>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</si>
  <si>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</si>
  <si>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</si>
  <si>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</si>
  <si>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</si>
  <si>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</si>
  <si>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</si>
  <si>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</si>
  <si>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</si>
  <si>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</si>
  <si>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</si>
  <si>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</si>
  <si>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</si>
  <si>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</si>
  <si>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</si>
  <si>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</si>
  <si>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</si>
  <si>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</si>
  <si>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</si>
  <si>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</si>
  <si>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</si>
  <si>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</si>
  <si>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</si>
  <si>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</si>
  <si>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</si>
  <si>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</si>
  <si>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</si>
  <si>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</si>
  <si>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</si>
  <si>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</si>
  <si>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</si>
  <si>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</si>
  <si>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</si>
  <si>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</si>
  <si>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</si>
  <si>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</si>
  <si>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</si>
  <si>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</si>
  <si>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</si>
  <si>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</si>
  <si>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</si>
  <si>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</si>
  <si>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</si>
  <si>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</si>
  <si>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</si>
  <si>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</si>
  <si>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</si>
  <si>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</si>
  <si>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</si>
  <si>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</si>
  <si>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</si>
  <si>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</si>
  <si>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</si>
  <si>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</si>
  <si>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</si>
  <si>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</si>
  <si>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</si>
  <si>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</si>
  <si>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</si>
  <si>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</si>
  <si>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</si>
  <si>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</si>
  <si>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</si>
  <si>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</si>
  <si>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</si>
  <si>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</si>
  <si>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</si>
  <si>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</si>
  <si>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</si>
  <si>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</si>
  <si>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</si>
  <si>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</si>
  <si>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</si>
  <si>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</si>
  <si>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</si>
  <si>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</si>
  <si>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</si>
  <si>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</si>
  <si>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</si>
  <si>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</si>
  <si>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</si>
  <si>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</si>
  <si>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</si>
  <si>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</si>
  <si>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</si>
  <si>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</si>
  <si>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</si>
  <si>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</si>
  <si>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</si>
  <si>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</si>
  <si>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</si>
  <si>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</si>
  <si>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</si>
  <si>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</si>
  <si>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</si>
  <si>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</si>
  <si>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</si>
  <si>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</si>
  <si>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</si>
  <si>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</si>
  <si>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</si>
  <si>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</si>
  <si>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</si>
  <si>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</si>
  <si>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</si>
  <si>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</si>
  <si>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</si>
  <si>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</si>
  <si>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</si>
  <si>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</si>
  <si>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</si>
  <si>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</si>
  <si>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</si>
  <si>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</si>
  <si>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</si>
  <si>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</si>
  <si>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</si>
  <si>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</si>
  <si>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</si>
  <si>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</si>
  <si>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</si>
  <si>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</si>
  <si>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</si>
  <si>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</si>
  <si>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</si>
  <si>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</si>
  <si>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</si>
  <si>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</si>
  <si>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</si>
  <si>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</si>
  <si>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</si>
  <si>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</si>
  <si>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</si>
  <si>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</si>
  <si>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</si>
  <si>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</si>
  <si>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</si>
  <si>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</si>
  <si>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</si>
  <si>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</si>
  <si>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</si>
  <si>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</si>
  <si>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</si>
  <si>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</si>
  <si>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</si>
  <si>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</si>
  <si>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</si>
  <si>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</si>
  <si>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</si>
  <si>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</si>
  <si>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</si>
  <si>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</si>
  <si>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</si>
  <si>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</si>
  <si>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</si>
  <si>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</si>
  <si>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</si>
  <si>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</si>
  <si>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</si>
  <si>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</si>
  <si>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</si>
  <si>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</si>
  <si>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</si>
  <si>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</si>
  <si>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</si>
  <si>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</si>
  <si>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</si>
  <si>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</si>
  <si>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</si>
  <si>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</si>
  <si>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</si>
  <si>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</si>
  <si>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</si>
  <si>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</si>
  <si>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</si>
  <si>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</si>
  <si>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</si>
  <si>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</si>
  <si>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</si>
  <si>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</si>
  <si>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</si>
  <si>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</si>
  <si>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</si>
  <si>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</si>
  <si>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</si>
  <si>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</si>
  <si>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</si>
  <si>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</si>
  <si>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</si>
  <si>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</si>
  <si>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</si>
  <si>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</si>
  <si>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</si>
  <si>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</si>
  <si>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</si>
  <si>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</si>
  <si>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</si>
  <si>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</si>
  <si>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</si>
  <si>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</si>
  <si>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</si>
  <si>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</si>
  <si>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</si>
  <si>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</si>
  <si>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</si>
  <si>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</si>
  <si>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</si>
  <si>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</si>
  <si>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</si>
  <si>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</si>
  <si>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</si>
  <si>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</si>
  <si>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</si>
  <si>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</si>
  <si>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</si>
  <si>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</si>
  <si>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</si>
  <si>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</si>
  <si>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</si>
  <si>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</si>
  <si>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</si>
  <si>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</si>
  <si>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</si>
  <si>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</si>
  <si>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</si>
  <si>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</si>
  <si>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</si>
  <si>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</si>
  <si>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</si>
  <si>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</si>
  <si>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</si>
  <si>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</si>
  <si>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</si>
  <si>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</si>
  <si>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</si>
  <si>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</si>
  <si>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</si>
  <si>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</si>
  <si>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</si>
  <si>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</si>
  <si>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</si>
  <si>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</si>
  <si>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</si>
  <si>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</si>
  <si>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</si>
  <si>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</si>
  <si>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</si>
  <si>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</si>
  <si>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</si>
  <si>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</si>
  <si>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</si>
  <si>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</si>
  <si>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</si>
  <si>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</si>
  <si>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</si>
  <si>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</si>
  <si>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</si>
  <si>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</si>
  <si>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</si>
  <si>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</si>
  <si>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</si>
  <si>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</si>
  <si>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</si>
  <si>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</si>
  <si>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</si>
  <si>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</si>
  <si>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</si>
  <si>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</si>
  <si>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</si>
  <si>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</si>
  <si>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</si>
  <si>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</si>
  <si>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</si>
  <si>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</si>
  <si>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</si>
  <si>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</si>
  <si>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</si>
  <si>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</si>
  <si>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</si>
  <si>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</si>
  <si>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</si>
  <si>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</si>
  <si>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</si>
  <si>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</si>
  <si>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</si>
  <si>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</si>
  <si>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</si>
  <si>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</si>
  <si>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</si>
  <si>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</si>
  <si>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</si>
  <si>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</si>
  <si>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</si>
  <si>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</si>
  <si>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</si>
  <si>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</si>
  <si>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</si>
  <si>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</si>
  <si>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</si>
  <si>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</si>
  <si>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</si>
  <si>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</si>
  <si>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</si>
  <si>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</si>
  <si>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</si>
  <si>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</si>
  <si>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</si>
  <si>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</si>
  <si>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</si>
  <si>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</si>
  <si>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</si>
  <si>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</si>
  <si>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</si>
  <si>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</si>
  <si>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</si>
  <si>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</si>
  <si>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</si>
  <si>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</si>
  <si>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</si>
  <si>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</si>
  <si>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</si>
  <si>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</si>
  <si>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</si>
  <si>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</si>
  <si>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</si>
  <si>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</si>
  <si>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</si>
  <si>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</si>
  <si>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</si>
  <si>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</si>
  <si>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</si>
  <si>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</si>
  <si>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</si>
  <si>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</si>
  <si>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</si>
  <si>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</si>
  <si>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</si>
  <si>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</si>
  <si>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</si>
  <si>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</si>
  <si>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</si>
  <si>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</si>
  <si>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</si>
  <si>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</si>
  <si>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</si>
  <si>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</si>
  <si>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</si>
  <si>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</si>
  <si>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</si>
  <si>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</si>
  <si>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</si>
  <si>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</si>
  <si>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</si>
  <si>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</si>
  <si>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</si>
  <si>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</si>
  <si>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</si>
  <si>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</si>
  <si>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</si>
  <si>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</si>
  <si>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</si>
  <si>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</si>
  <si>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</si>
  <si>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</si>
  <si>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</si>
  <si>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</si>
  <si>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</si>
  <si>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</si>
  <si>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</si>
  <si>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</si>
  <si>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</si>
  <si>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</si>
  <si>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</si>
  <si>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</si>
  <si>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</si>
  <si>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</si>
  <si>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</si>
  <si>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</si>
  <si>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</si>
  <si>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</si>
  <si>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</si>
  <si>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</si>
  <si>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</si>
  <si>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</si>
  <si>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</si>
  <si>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</si>
  <si>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</si>
  <si>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</si>
  <si>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</si>
  <si>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</si>
  <si>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</si>
  <si>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</si>
  <si>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</si>
  <si>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</si>
  <si>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</si>
  <si>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</si>
  <si>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</si>
  <si>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</si>
  <si>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</si>
  <si>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</si>
  <si>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</si>
  <si>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</si>
  <si>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</si>
  <si>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</si>
  <si>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</si>
  <si>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</si>
  <si>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</si>
  <si>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</si>
  <si>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</si>
  <si>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</si>
  <si>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</si>
  <si>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</si>
  <si>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</si>
  <si>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</si>
  <si>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</si>
  <si>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</si>
  <si>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</si>
  <si>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</si>
  <si>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</si>
  <si>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</si>
  <si>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</si>
  <si>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</si>
  <si>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</si>
  <si>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</si>
  <si>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</si>
  <si>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</si>
  <si>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</si>
  <si>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</si>
  <si>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</si>
  <si>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</si>
  <si>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</si>
  <si>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</si>
  <si>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</si>
  <si>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</si>
  <si>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</si>
  <si>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</si>
  <si>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</si>
  <si>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</si>
  <si>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</si>
  <si>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</si>
  <si>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</si>
  <si>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</si>
  <si>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</si>
  <si>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</si>
  <si>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</si>
  <si>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</si>
  <si>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</si>
  <si>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</si>
  <si>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</si>
  <si>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</si>
  <si>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</si>
  <si>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</si>
  <si>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</si>
  <si>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</si>
  <si>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</si>
  <si>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</si>
  <si>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</si>
  <si>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</si>
  <si>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</si>
  <si>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</si>
  <si>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</si>
  <si>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</si>
  <si>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</si>
  <si>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</si>
  <si>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</si>
  <si>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</si>
  <si>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</si>
  <si>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</si>
  <si>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</si>
  <si>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</si>
  <si>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</si>
  <si>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</si>
  <si>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</si>
  <si>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</si>
  <si>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</si>
  <si>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</si>
  <si>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</si>
  <si>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</si>
  <si>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</si>
  <si>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</si>
  <si>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</si>
  <si>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</si>
  <si>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</si>
  <si>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</si>
  <si>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</si>
  <si>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</si>
  <si>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</si>
  <si>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</si>
  <si>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</si>
  <si>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</si>
  <si>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</si>
  <si>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</si>
  <si>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</si>
  <si>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</si>
  <si>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</si>
  <si>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</si>
  <si>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</si>
  <si>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</si>
  <si>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</si>
  <si>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</si>
  <si>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</si>
  <si>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</si>
  <si>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</si>
  <si>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</si>
  <si>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</si>
  <si>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</si>
  <si>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</si>
  <si>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</si>
  <si>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</si>
  <si>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</si>
  <si>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</si>
  <si>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</si>
  <si>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</si>
  <si>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</si>
  <si>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</si>
  <si>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</si>
  <si>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</si>
  <si>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</si>
  <si>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</si>
  <si>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</si>
  <si>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</si>
  <si>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</si>
  <si>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</si>
  <si>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</si>
  <si>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</si>
  <si>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</si>
  <si>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</si>
  <si>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</si>
  <si>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</si>
  <si>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</si>
  <si>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</si>
  <si>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</si>
  <si>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</si>
  <si>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</si>
  <si>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</si>
  <si>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</si>
  <si>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</si>
  <si>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</si>
  <si>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</si>
  <si>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</si>
  <si>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</si>
  <si>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</si>
  <si>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</si>
  <si>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</si>
  <si>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</si>
  <si>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</si>
  <si>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</si>
  <si>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</si>
  <si>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</si>
  <si>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</si>
  <si>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</si>
  <si>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</si>
  <si>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</si>
  <si>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</si>
  <si>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</si>
  <si>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</si>
  <si>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</si>
  <si>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</si>
  <si>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</si>
  <si>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</si>
  <si>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</si>
  <si>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</si>
  <si>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</si>
  <si>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</si>
  <si>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</si>
  <si>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</si>
  <si>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</si>
  <si>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</si>
  <si>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</si>
  <si>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</si>
  <si>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</si>
  <si>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</si>
  <si>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</si>
  <si>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</si>
  <si>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</si>
  <si>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</si>
  <si>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</si>
  <si>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</si>
  <si>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</si>
  <si>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</si>
  <si>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</si>
  <si>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</si>
  <si>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</si>
  <si>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</si>
  <si>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</si>
  <si>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</si>
  <si>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</si>
  <si>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</si>
  <si>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</si>
  <si>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</si>
  <si>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</si>
  <si>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</si>
  <si>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</si>
  <si>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</si>
  <si>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</si>
  <si>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</si>
  <si>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</si>
  <si>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</si>
  <si>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</si>
  <si>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</si>
  <si>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</si>
  <si>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</si>
  <si>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</si>
  <si>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</si>
  <si>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</si>
  <si>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</si>
  <si>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</si>
  <si>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</si>
  <si>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</si>
  <si>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</si>
  <si>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</si>
  <si>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</si>
  <si>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</si>
  <si>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</si>
  <si>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</si>
  <si>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</si>
  <si>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</si>
  <si>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</si>
  <si>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</si>
  <si>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</si>
  <si>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</si>
  <si>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</si>
  <si>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</si>
  <si>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</si>
  <si>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</si>
  <si>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</si>
  <si>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</si>
  <si>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</si>
  <si>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</si>
  <si>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</si>
  <si>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</si>
  <si>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</si>
  <si>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</si>
  <si>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</si>
  <si>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</si>
  <si>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</si>
  <si>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</si>
  <si>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</si>
  <si>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</si>
  <si>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</si>
  <si>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</si>
  <si>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</si>
  <si>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</si>
  <si>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</si>
  <si>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</si>
  <si>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</si>
  <si>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</si>
  <si>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</si>
  <si>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</si>
  <si>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</si>
  <si>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</si>
  <si>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</si>
  <si>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</si>
  <si>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</si>
  <si>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</si>
  <si>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</si>
  <si>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</si>
  <si>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</si>
  <si>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</si>
  <si>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</si>
  <si>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</si>
  <si>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</si>
  <si>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</si>
  <si>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</si>
  <si>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</si>
  <si>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</si>
  <si>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</si>
  <si>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</si>
  <si>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</si>
  <si>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</si>
  <si>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</si>
  <si>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</si>
  <si>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</si>
  <si>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</si>
  <si>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</si>
  <si>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</si>
  <si>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</si>
  <si>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</si>
  <si>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</si>
  <si>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</si>
  <si>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</si>
  <si>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</si>
  <si>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</si>
  <si>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</si>
  <si>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</si>
  <si>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</si>
  <si>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</si>
  <si>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</si>
  <si>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</si>
  <si>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</si>
  <si>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</si>
  <si>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</si>
  <si>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</si>
  <si>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</si>
  <si>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</si>
  <si>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</si>
  <si>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</si>
  <si>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</si>
  <si>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</si>
  <si>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</si>
  <si>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</si>
  <si>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</si>
  <si>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</si>
  <si>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</si>
  <si>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</si>
  <si>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</si>
  <si>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</si>
  <si>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</si>
  <si>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</si>
  <si>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</si>
  <si>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</si>
  <si>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</si>
  <si>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</si>
  <si>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</si>
  <si>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</si>
  <si>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</si>
  <si>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</si>
  <si>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</si>
  <si>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</si>
  <si>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</si>
  <si>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</si>
  <si>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</si>
  <si>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</si>
  <si>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</si>
  <si>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</si>
  <si>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</si>
  <si>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</si>
  <si>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</si>
  <si>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</si>
  <si>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</si>
  <si>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</si>
  <si>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</si>
  <si>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</si>
  <si>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</si>
  <si>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</si>
  <si>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</si>
  <si>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</si>
  <si>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</si>
  <si>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</si>
  <si>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</si>
  <si>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</si>
  <si>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</si>
  <si>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</si>
  <si>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</si>
  <si>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</si>
  <si>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</si>
  <si>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</si>
  <si>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</si>
  <si>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</si>
  <si>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</si>
  <si>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</si>
  <si>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</si>
  <si>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</si>
  <si>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</si>
  <si>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</si>
  <si>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</si>
  <si>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</si>
  <si>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</si>
  <si>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</si>
  <si>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</si>
  <si>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</si>
  <si>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</si>
  <si>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</si>
  <si>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</si>
  <si>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</si>
  <si>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</si>
  <si>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</si>
  <si>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</si>
  <si>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</si>
  <si>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</si>
  <si>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</si>
  <si>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</si>
  <si>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</si>
  <si>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</si>
  <si>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</si>
  <si>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</si>
  <si>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</si>
  <si>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</si>
  <si>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</si>
  <si>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</si>
  <si>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</si>
  <si>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</si>
  <si>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</si>
  <si>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</si>
  <si>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</si>
  <si>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</si>
  <si>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</si>
  <si>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</si>
  <si>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</si>
  <si>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</si>
  <si>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</si>
  <si>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</si>
  <si>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</si>
  <si>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</si>
  <si>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</si>
  <si>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</si>
  <si>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</si>
  <si>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</si>
  <si>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</si>
  <si>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</si>
  <si>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</si>
  <si>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</si>
  <si>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</si>
  <si>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</si>
  <si>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</si>
  <si>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</si>
  <si>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</si>
  <si>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</si>
  <si>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</si>
  <si>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</si>
  <si>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</si>
  <si>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</si>
  <si>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</si>
  <si>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</si>
  <si>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</si>
  <si>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</si>
  <si>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</si>
  <si>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</si>
  <si>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</si>
  <si>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</si>
  <si>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</si>
  <si>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</si>
  <si>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</si>
  <si>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</si>
  <si>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</si>
  <si>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</si>
  <si>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</si>
  <si>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</si>
  <si>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</si>
  <si>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</si>
  <si>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</si>
  <si>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</si>
  <si>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</si>
  <si>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</si>
  <si>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</si>
  <si>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</si>
  <si>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</si>
  <si>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</si>
  <si>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</si>
  <si>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</si>
  <si>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</si>
  <si>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</si>
  <si>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</si>
  <si>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</si>
  <si>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</si>
  <si>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</si>
  <si>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</si>
  <si>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</si>
  <si>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</si>
  <si>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</si>
  <si>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</si>
  <si>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</si>
  <si>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</si>
  <si>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</si>
  <si>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</si>
  <si>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</si>
  <si>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</si>
  <si>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</si>
  <si>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</si>
  <si>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</si>
  <si>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</si>
  <si>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</si>
  <si>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</si>
  <si>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</si>
  <si>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</si>
  <si>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</si>
  <si>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</si>
  <si>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</si>
  <si>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</si>
  <si>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</si>
  <si>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</si>
  <si>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</si>
  <si>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</si>
  <si>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</si>
  <si>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</si>
  <si>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</si>
  <si>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</si>
  <si>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</si>
  <si>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</si>
  <si>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</si>
  <si>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</si>
  <si>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</si>
  <si>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</si>
  <si>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</si>
  <si>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</si>
  <si>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</si>
  <si>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</si>
  <si>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</si>
  <si>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</si>
  <si>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</si>
  <si>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</si>
  <si>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</si>
  <si>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</si>
  <si>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</si>
  <si>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</si>
  <si>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</si>
  <si>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</si>
  <si>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</si>
  <si>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</si>
  <si>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</si>
  <si>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</si>
  <si>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</si>
  <si>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</si>
  <si>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</si>
  <si>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</si>
  <si>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</si>
  <si>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</si>
  <si>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</si>
  <si>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</si>
  <si>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</si>
  <si>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</si>
  <si>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</si>
  <si>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</si>
  <si>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</si>
  <si>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</si>
  <si>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</si>
  <si>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</si>
  <si>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</si>
  <si>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</si>
  <si>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</si>
  <si>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</si>
  <si>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</si>
  <si>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</si>
  <si>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</si>
  <si>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</si>
  <si>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</si>
  <si>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</si>
  <si>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</si>
  <si>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</si>
  <si>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</si>
  <si>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</si>
  <si>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</si>
  <si>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</si>
  <si>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</si>
  <si>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</si>
  <si>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</si>
  <si>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</si>
  <si>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</si>
  <si>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</si>
  <si>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</si>
  <si>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</si>
  <si>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</si>
  <si>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</si>
  <si>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</si>
  <si>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</si>
  <si>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</si>
  <si>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</si>
  <si>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</si>
  <si>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</si>
  <si>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</si>
  <si>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</si>
  <si>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</si>
  <si>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</si>
  <si>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</si>
  <si>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</si>
  <si>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</si>
  <si>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</si>
  <si>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</si>
  <si>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</si>
  <si>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</si>
  <si>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</si>
  <si>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</si>
  <si>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</si>
  <si>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</si>
  <si>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</si>
  <si>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</si>
  <si>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</si>
  <si>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</si>
  <si>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</si>
  <si>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</si>
  <si>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</si>
  <si>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</si>
  <si>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</si>
  <si>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</si>
  <si>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</si>
  <si>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</si>
  <si>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</si>
  <si>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</si>
  <si>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</si>
  <si>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</si>
  <si>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</si>
  <si>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</si>
  <si>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</si>
  <si>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</si>
  <si>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</si>
  <si>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</si>
  <si>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</si>
  <si>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</si>
  <si>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</si>
  <si>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</si>
  <si>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</si>
  <si>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</si>
  <si>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</si>
  <si>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</si>
  <si>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</si>
  <si>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</si>
  <si>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</si>
  <si>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</si>
  <si>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</si>
  <si>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</si>
  <si>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</si>
  <si>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</si>
  <si>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</si>
  <si>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</si>
  <si>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</si>
  <si>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</si>
  <si>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</si>
  <si>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</si>
  <si>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</si>
  <si>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</si>
  <si>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</si>
  <si>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</si>
  <si>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</si>
  <si>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</si>
  <si>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</si>
  <si>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</si>
  <si>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</si>
  <si>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</si>
  <si>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</si>
  <si>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</si>
  <si>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</si>
  <si>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</si>
  <si>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</si>
  <si>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</si>
  <si>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</si>
  <si>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</si>
  <si>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</si>
  <si>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</si>
  <si>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</si>
  <si>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</si>
  <si>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</si>
  <si>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</si>
  <si>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</si>
  <si>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</si>
  <si>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</si>
  <si>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</si>
  <si>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</si>
  <si>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</si>
  <si>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</si>
  <si>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</si>
  <si>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</si>
  <si>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</si>
  <si>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</si>
  <si>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</si>
  <si>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</si>
  <si>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</si>
  <si>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</si>
  <si>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</si>
  <si>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</si>
  <si>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</si>
  <si>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</si>
  <si>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</si>
  <si>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</si>
  <si>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</si>
  <si>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</si>
  <si>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</si>
  <si>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</si>
  <si>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</si>
  <si>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</si>
  <si>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</si>
  <si>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</si>
  <si>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</si>
  <si>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</si>
  <si>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</si>
  <si>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</si>
  <si>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</si>
  <si>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</si>
  <si>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</si>
  <si>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</si>
  <si>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</si>
  <si>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</si>
  <si>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</si>
  <si>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</si>
  <si>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</si>
  <si>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</si>
  <si>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</si>
  <si>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</si>
  <si>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</si>
  <si>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</si>
  <si>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</si>
  <si>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</si>
  <si>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</si>
  <si>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</si>
  <si>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</si>
  <si>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</si>
  <si>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</si>
  <si>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</si>
  <si>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</si>
  <si>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</si>
  <si>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</si>
  <si>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</si>
  <si>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</si>
  <si>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</si>
  <si>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</si>
  <si>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</si>
  <si>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</si>
  <si>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</si>
  <si>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</si>
  <si>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</si>
  <si>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</si>
  <si>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</si>
  <si>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</si>
  <si>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</si>
  <si>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</si>
  <si>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</si>
  <si>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</si>
  <si>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</si>
  <si>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</si>
  <si>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</si>
  <si>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</si>
  <si>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</si>
  <si>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</si>
  <si>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</si>
  <si>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</si>
  <si>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</si>
  <si>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</si>
  <si>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</si>
  <si>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</si>
  <si>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</si>
  <si>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</si>
  <si>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</si>
  <si>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</si>
  <si>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</si>
  <si>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</si>
  <si>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</si>
  <si>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</si>
  <si>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</si>
  <si>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</si>
  <si>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</si>
  <si>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</si>
  <si>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</si>
  <si>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</si>
  <si>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</si>
  <si>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</si>
  <si>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</si>
  <si>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</si>
  <si>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</si>
  <si>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</si>
  <si>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</si>
  <si>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</si>
  <si>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</si>
  <si>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</si>
  <si>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</si>
  <si>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</si>
  <si>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</si>
  <si>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</si>
  <si>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</si>
  <si>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</si>
  <si>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</si>
  <si>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</si>
  <si>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</si>
  <si>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</si>
  <si>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</si>
  <si>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</si>
  <si>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</si>
  <si>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</si>
  <si>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</si>
  <si>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</si>
  <si>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</si>
  <si>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</si>
  <si>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</si>
  <si>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</si>
  <si>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</si>
  <si>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</si>
  <si>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</si>
  <si>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</si>
  <si>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</si>
  <si>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</si>
  <si>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</si>
  <si>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</si>
  <si>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</si>
  <si>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</si>
  <si>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</si>
  <si>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</si>
  <si>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</si>
  <si>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</si>
  <si>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</si>
  <si>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</si>
  <si>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</si>
  <si>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</si>
  <si>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</si>
  <si>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</si>
  <si>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</si>
  <si>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</si>
  <si>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</si>
  <si>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</si>
  <si>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</si>
  <si>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</si>
  <si>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</si>
  <si>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</si>
  <si>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</si>
  <si>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</si>
  <si>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</si>
  <si>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</si>
  <si>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</si>
  <si>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</si>
  <si>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</si>
  <si>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</si>
  <si>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</si>
  <si>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</si>
  <si>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</si>
  <si>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</si>
  <si>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</si>
  <si>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</si>
  <si>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</si>
  <si>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</si>
  <si>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</si>
  <si>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</si>
  <si>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</si>
  <si>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</si>
  <si>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</si>
  <si>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</si>
  <si>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</si>
  <si>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</si>
  <si>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</si>
  <si>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</si>
  <si>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</si>
  <si>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</si>
  <si>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</si>
  <si>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</si>
  <si>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</si>
  <si>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</si>
  <si>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</si>
  <si>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</si>
  <si>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</si>
  <si>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</si>
  <si>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</si>
  <si>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</si>
  <si>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</si>
  <si>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</si>
  <si>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</si>
  <si>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</si>
  <si>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</si>
  <si>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</si>
  <si>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</si>
  <si>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</si>
  <si>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</si>
  <si>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</si>
  <si>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</si>
  <si>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</si>
  <si>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</si>
  <si>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</si>
  <si>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</si>
  <si>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</si>
  <si>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</si>
  <si>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</si>
  <si>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</si>
  <si>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</si>
  <si>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</si>
  <si>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</si>
  <si>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</si>
  <si>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</si>
  <si>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</si>
  <si>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</si>
  <si>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</si>
  <si>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</si>
  <si>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</si>
  <si>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</si>
  <si>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</si>
  <si>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</si>
  <si>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</si>
  <si>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</si>
  <si>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</si>
  <si>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</si>
  <si>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</si>
  <si>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</si>
  <si>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</si>
  <si>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</si>
  <si>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</si>
  <si>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</si>
  <si>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</si>
  <si>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</si>
  <si>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</si>
  <si>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</si>
  <si>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</si>
  <si>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</si>
  <si>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</si>
  <si>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</si>
  <si>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</si>
  <si>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</si>
  <si>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</si>
  <si>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</si>
  <si>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</si>
  <si>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</si>
  <si>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</si>
  <si>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</si>
  <si>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</si>
  <si>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</si>
  <si>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</si>
  <si>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</si>
  <si>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</si>
  <si>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</si>
  <si>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</si>
  <si>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</si>
  <si>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</si>
  <si>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</si>
  <si>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</si>
  <si>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</si>
  <si>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</si>
  <si>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</si>
  <si>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</si>
  <si>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</si>
  <si>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</si>
  <si>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</si>
  <si>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</si>
  <si>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</si>
  <si>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</si>
  <si>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</si>
  <si>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</si>
  <si>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</si>
  <si>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</si>
  <si>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</si>
  <si>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</si>
  <si>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</si>
  <si>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</si>
  <si>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</si>
  <si>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</si>
  <si>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</si>
  <si>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</si>
  <si>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</si>
  <si>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</si>
  <si>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</si>
  <si>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</si>
  <si>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</si>
  <si>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</si>
  <si>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</si>
  <si>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</si>
  <si>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</si>
  <si>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</si>
  <si>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</si>
  <si>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</si>
  <si>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</si>
  <si>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</si>
  <si>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</si>
  <si>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</si>
  <si>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</si>
  <si>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</si>
  <si>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</si>
  <si>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</si>
  <si>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</si>
  <si>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</si>
  <si>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</si>
  <si>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</si>
  <si>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</si>
  <si>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</si>
  <si>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</si>
  <si>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</si>
  <si>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</si>
  <si>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</si>
  <si>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</si>
  <si>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</si>
  <si>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</si>
  <si>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</si>
  <si>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</si>
  <si>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</si>
  <si>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</si>
  <si>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</si>
  <si>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</si>
  <si>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</si>
  <si>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</si>
  <si>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</si>
  <si>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</si>
  <si>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</si>
  <si>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</si>
  <si>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</si>
  <si>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</si>
  <si>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</si>
  <si>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</si>
  <si>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</si>
  <si>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</si>
  <si>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</si>
  <si>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</si>
  <si>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</si>
  <si>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</si>
  <si>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</si>
  <si>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</si>
  <si>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</si>
  <si>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</si>
  <si>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</si>
  <si>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</si>
  <si>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</si>
  <si>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</si>
  <si>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</si>
  <si>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</si>
  <si>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</si>
  <si>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</si>
  <si>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</si>
  <si>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</si>
  <si>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</si>
  <si>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</si>
  <si>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</si>
  <si>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</si>
  <si>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</si>
  <si>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</si>
  <si>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</si>
  <si>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</si>
  <si>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</si>
  <si>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</si>
  <si>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</si>
  <si>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</si>
  <si>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</si>
  <si>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</si>
  <si>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</si>
  <si>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</si>
  <si>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</si>
  <si>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</si>
  <si>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</si>
  <si>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</si>
  <si>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</si>
  <si>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</si>
  <si>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</si>
  <si>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</si>
  <si>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</si>
  <si>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</si>
  <si>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</si>
  <si>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</si>
  <si>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</si>
  <si>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</si>
  <si>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</si>
  <si>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</si>
  <si>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</si>
  <si>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</si>
  <si>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</si>
  <si>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</si>
  <si>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</si>
  <si>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</si>
  <si>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</si>
  <si>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</si>
  <si>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</si>
  <si>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</si>
  <si>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</si>
  <si>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</si>
  <si>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</si>
  <si>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</si>
  <si>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</si>
  <si>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</si>
  <si>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</si>
  <si>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</si>
  <si>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</si>
  <si>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</si>
  <si>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</si>
  <si>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</si>
  <si>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</si>
  <si>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</si>
  <si>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</si>
  <si>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</si>
  <si>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</si>
  <si>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</si>
  <si>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</si>
  <si>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</si>
  <si>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</si>
  <si>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</si>
  <si>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</si>
  <si>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</si>
  <si>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</si>
  <si>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</si>
  <si>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</si>
  <si>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</si>
  <si>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</si>
  <si>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</si>
  <si>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</si>
  <si>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</si>
  <si>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</si>
  <si>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</si>
  <si>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</si>
  <si>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</si>
  <si>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</si>
  <si>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</si>
  <si>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</si>
  <si>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</si>
  <si>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</si>
  <si>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</si>
  <si>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</si>
  <si>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</si>
  <si>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</si>
  <si>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</si>
  <si>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</si>
  <si>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</si>
  <si>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</si>
  <si>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</si>
  <si>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</si>
  <si>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</si>
  <si>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</si>
  <si>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</si>
  <si>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</si>
  <si>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</si>
  <si>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</si>
  <si>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</si>
  <si>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</si>
  <si>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</si>
  <si>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</si>
  <si>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</si>
  <si>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</si>
  <si>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</si>
  <si>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</si>
  <si>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</si>
  <si>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</si>
  <si>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</si>
  <si>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</si>
  <si>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</si>
  <si>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</si>
  <si>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</si>
  <si>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</si>
  <si>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</si>
  <si>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</si>
  <si>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</si>
  <si>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</si>
  <si>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</si>
  <si>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</si>
  <si>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</si>
  <si>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</si>
  <si>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</si>
  <si>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</si>
  <si>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</si>
  <si>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</si>
  <si>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</si>
  <si>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</si>
  <si>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</si>
  <si>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</si>
  <si>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</si>
  <si>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</si>
  <si>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</si>
  <si>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</si>
  <si>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</si>
  <si>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</si>
  <si>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</si>
  <si>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</si>
  <si>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</si>
  <si>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</si>
  <si>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</si>
  <si>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</si>
  <si>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</si>
  <si>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</si>
  <si>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</si>
  <si>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</si>
  <si>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</si>
  <si>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</si>
  <si>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</si>
  <si>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</si>
  <si>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</si>
  <si>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</si>
  <si>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</si>
  <si>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</si>
  <si>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</si>
  <si>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</si>
  <si>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</si>
  <si>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</si>
  <si>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</si>
  <si>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</si>
  <si>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</si>
  <si>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</si>
  <si>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</si>
  <si>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</si>
  <si>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</si>
  <si>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</si>
  <si>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</si>
  <si>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</si>
  <si>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</si>
  <si>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</si>
  <si>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</si>
  <si>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</si>
  <si>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</si>
  <si>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</si>
  <si>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</si>
  <si>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</si>
  <si>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</si>
  <si>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</si>
  <si>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</si>
  <si>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</si>
  <si>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</si>
  <si>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</si>
  <si>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</si>
  <si>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</si>
  <si>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</si>
  <si>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</si>
  <si>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</si>
  <si>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</si>
  <si>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</si>
  <si>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</si>
  <si>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</si>
  <si>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</si>
  <si>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</si>
  <si>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</si>
  <si>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</si>
  <si>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</si>
  <si>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</si>
  <si>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</si>
  <si>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</si>
  <si>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</si>
  <si>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</si>
  <si>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</si>
  <si>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</si>
  <si>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</si>
  <si>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</si>
  <si>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</si>
  <si>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</si>
  <si>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</si>
  <si>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</si>
  <si>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</si>
  <si>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</si>
  <si>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</si>
  <si>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</si>
  <si>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</si>
  <si>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</si>
  <si>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</si>
  <si>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</si>
  <si>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</si>
  <si>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</si>
  <si>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</si>
  <si>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</si>
  <si>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</si>
  <si>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</si>
  <si>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</si>
  <si>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</si>
  <si>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</si>
  <si>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</si>
  <si>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</si>
  <si>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</si>
  <si>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</si>
  <si>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</si>
  <si>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</si>
  <si>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</si>
  <si>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</si>
  <si>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</si>
  <si>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</si>
  <si>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</si>
  <si>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</si>
  <si>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</si>
  <si>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</si>
  <si>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</si>
  <si>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</si>
  <si>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</si>
  <si>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</si>
  <si>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</si>
  <si>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</si>
  <si>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</si>
  <si>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</si>
  <si>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</si>
  <si>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</si>
  <si>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</si>
  <si>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</si>
  <si>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</si>
  <si>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</si>
  <si>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</si>
  <si>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</si>
  <si>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</si>
  <si>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</si>
  <si>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</si>
  <si>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</si>
  <si>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</si>
  <si>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</si>
  <si>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</si>
  <si>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</si>
  <si>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</si>
  <si>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</si>
  <si>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</si>
  <si>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</si>
  <si>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</si>
  <si>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</si>
  <si>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</si>
  <si>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</si>
  <si>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</si>
  <si>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</si>
  <si>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</si>
  <si>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</si>
  <si>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</si>
  <si>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</si>
  <si>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</si>
  <si>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</si>
  <si>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</si>
  <si>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</si>
  <si>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</si>
  <si>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</si>
  <si>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</si>
  <si>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</si>
  <si>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</si>
  <si>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</si>
  <si>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</si>
  <si>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</si>
  <si>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</si>
  <si>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</si>
  <si>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</si>
  <si>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</si>
  <si>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</si>
  <si>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</si>
  <si>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</si>
  <si>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</si>
  <si>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</si>
  <si>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</si>
  <si>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</si>
  <si>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</si>
  <si>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</si>
  <si>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</si>
  <si>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</si>
  <si>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</si>
  <si>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</si>
  <si>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</si>
  <si>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</si>
  <si>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</si>
  <si>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</si>
  <si>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</si>
  <si>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</si>
  <si>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</si>
  <si>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</si>
  <si>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</si>
  <si>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</si>
  <si>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</si>
  <si>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</si>
  <si>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</si>
  <si>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</si>
  <si>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</si>
  <si>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</si>
  <si>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</si>
  <si>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</si>
  <si>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</si>
  <si>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</si>
  <si>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</si>
  <si>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</si>
  <si>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</si>
  <si>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</si>
  <si>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</si>
  <si>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</si>
  <si>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</si>
  <si>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</si>
  <si>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</si>
  <si>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</si>
  <si>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</si>
  <si>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</si>
  <si>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</si>
  <si>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</si>
  <si>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</si>
  <si>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</si>
  <si>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</si>
  <si>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</si>
  <si>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</si>
  <si>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</si>
  <si>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</si>
  <si>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</si>
  <si>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</si>
  <si>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</si>
  <si>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</si>
  <si>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</si>
  <si>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</si>
  <si>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</si>
  <si>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</si>
  <si>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</si>
  <si>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</si>
  <si>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</si>
  <si>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</si>
  <si>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</si>
  <si>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</si>
  <si>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</si>
  <si>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</si>
  <si>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</si>
  <si>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</si>
  <si>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</si>
  <si>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</si>
  <si>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</si>
  <si>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</si>
  <si>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</si>
  <si>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</si>
  <si>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</si>
  <si>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</si>
  <si>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</si>
  <si>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</si>
  <si>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</si>
  <si>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</si>
  <si>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</si>
  <si>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</si>
  <si>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</si>
  <si>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</si>
  <si>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</si>
  <si>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</si>
  <si>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</si>
  <si>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</si>
  <si>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</si>
  <si>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</si>
  <si>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</si>
  <si>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</si>
  <si>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</si>
  <si>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</si>
  <si>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</si>
  <si>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</si>
  <si>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</si>
  <si>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</si>
  <si>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</si>
  <si>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</si>
  <si>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</si>
  <si>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</si>
  <si>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</si>
  <si>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</si>
  <si>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</si>
  <si>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</si>
  <si>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</si>
  <si>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</si>
  <si>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</si>
  <si>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</si>
  <si>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</si>
  <si>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</si>
  <si>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</si>
  <si>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</si>
  <si>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</si>
  <si>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</si>
  <si>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</si>
  <si>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</si>
  <si>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</si>
  <si>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</si>
  <si>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</si>
  <si>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</si>
  <si>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</si>
  <si>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</si>
  <si>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</si>
  <si>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</si>
  <si>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</si>
  <si>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</si>
  <si>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</si>
  <si>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</si>
  <si>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</si>
  <si>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</si>
  <si>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</si>
  <si>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</si>
  <si>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</si>
  <si>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</si>
  <si>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</si>
  <si>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</si>
  <si>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</si>
  <si>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</si>
  <si>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</si>
  <si>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</si>
  <si>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</si>
  <si>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</si>
  <si>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</si>
  <si>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</si>
  <si>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</si>
  <si>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</si>
  <si>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</si>
  <si>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</si>
  <si>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</si>
  <si>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</si>
  <si>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</si>
  <si>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</si>
  <si>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</si>
  <si>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</si>
  <si>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</si>
  <si>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</si>
  <si>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</si>
  <si>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</si>
  <si>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</si>
  <si>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</si>
  <si>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</si>
  <si>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</si>
  <si>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</si>
  <si>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</si>
  <si>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</si>
  <si>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</si>
  <si>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</si>
  <si>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</si>
  <si>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</si>
  <si>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</si>
  <si>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</si>
  <si>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</si>
  <si>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</si>
  <si>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</si>
  <si>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</si>
  <si>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</si>
  <si>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</si>
  <si>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</si>
  <si>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</si>
  <si>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</si>
  <si>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</si>
  <si>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</si>
  <si>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</si>
  <si>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</si>
  <si>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</si>
  <si>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</si>
  <si>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</si>
  <si>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</si>
  <si>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</si>
  <si>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</si>
  <si>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</si>
  <si>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</si>
  <si>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</si>
  <si>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</si>
  <si>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</si>
  <si>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</si>
  <si>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</si>
  <si>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</si>
  <si>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</si>
  <si>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</si>
  <si>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</si>
  <si>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</si>
  <si>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</si>
  <si>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</si>
  <si>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</si>
  <si>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</si>
  <si>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</si>
  <si>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</si>
  <si>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</si>
  <si>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</si>
  <si>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</si>
  <si>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</si>
  <si>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</si>
  <si>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</si>
  <si>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</si>
  <si>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</si>
  <si>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</si>
  <si>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</si>
  <si>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</si>
  <si>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</si>
  <si>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</si>
  <si>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</si>
  <si>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</si>
  <si>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</si>
  <si>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</si>
  <si>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</si>
  <si>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</si>
  <si>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</si>
  <si>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</si>
  <si>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</si>
  <si>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</si>
  <si>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</si>
  <si>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</si>
  <si>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</si>
  <si>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</si>
  <si>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</si>
  <si>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</si>
  <si>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</si>
  <si>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</si>
  <si>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</si>
  <si>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</si>
  <si>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</si>
  <si>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</si>
  <si>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</si>
  <si>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</si>
  <si>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</si>
  <si>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</si>
  <si>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</si>
  <si>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</si>
  <si>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</si>
  <si>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</si>
  <si>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</si>
  <si>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</si>
  <si>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</si>
  <si>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</si>
  <si>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</si>
  <si>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</si>
  <si>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</si>
  <si>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</si>
  <si>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</si>
  <si>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</si>
  <si>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</si>
  <si>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</si>
  <si>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</si>
  <si>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</si>
  <si>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</si>
  <si>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</si>
  <si>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</si>
  <si>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</si>
  <si>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</si>
  <si>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</si>
  <si>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</si>
  <si>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</si>
  <si>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</si>
  <si>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</si>
  <si>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</si>
  <si>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</si>
  <si>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</si>
  <si>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</si>
  <si>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</si>
  <si>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</si>
  <si>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</si>
  <si>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</si>
  <si>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</si>
  <si>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</si>
  <si>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</si>
  <si>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</si>
  <si>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</si>
  <si>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</si>
  <si>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</si>
  <si>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</si>
  <si>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</si>
  <si>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</si>
  <si>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</si>
  <si>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</si>
  <si>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</si>
  <si>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</si>
  <si>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</si>
  <si>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</si>
  <si>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</si>
  <si>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</si>
  <si>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</si>
  <si>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</si>
  <si>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</si>
  <si>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</si>
  <si>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</si>
  <si>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</si>
  <si>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</si>
  <si>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</si>
  <si>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</si>
  <si>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</si>
  <si>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</si>
  <si>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</si>
  <si>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</si>
  <si>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</si>
  <si>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</si>
  <si>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</si>
  <si>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</si>
  <si>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</si>
  <si>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</si>
  <si>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</si>
  <si>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</si>
  <si>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</si>
  <si>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</si>
  <si>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</si>
  <si>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</si>
  <si>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</si>
  <si>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</si>
  <si>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</si>
  <si>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</si>
  <si>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</si>
  <si>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</si>
  <si>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</si>
  <si>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</si>
  <si>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</si>
  <si>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</si>
  <si>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</si>
  <si>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</si>
  <si>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</si>
  <si>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</si>
  <si>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</si>
  <si>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</si>
  <si>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</si>
  <si>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</si>
  <si>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</si>
  <si>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</si>
  <si>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</si>
  <si>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</si>
  <si>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</si>
  <si>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</si>
  <si>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</si>
  <si>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</si>
  <si>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</si>
  <si>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</si>
  <si>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</si>
  <si>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</si>
  <si>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</si>
  <si>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</si>
  <si>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</si>
  <si>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</si>
  <si>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</si>
  <si>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</si>
  <si>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</si>
  <si>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</si>
  <si>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</si>
  <si>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</si>
  <si>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</si>
  <si>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</si>
  <si>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</si>
  <si>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</si>
  <si>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</si>
  <si>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</si>
  <si>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</si>
  <si>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</si>
  <si>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</si>
  <si>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</si>
  <si>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</si>
  <si>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</si>
  <si>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</si>
  <si>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</si>
  <si>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</si>
  <si>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</si>
  <si>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</si>
  <si>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</si>
  <si>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</si>
  <si>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</si>
  <si>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</si>
  <si>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</si>
  <si>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</si>
  <si>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</si>
  <si>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</si>
  <si>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</si>
  <si>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</si>
  <si>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</si>
  <si>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</si>
  <si>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</si>
  <si>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</si>
  <si>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</si>
  <si>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</si>
  <si>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</si>
  <si>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</si>
  <si>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</si>
  <si>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</si>
  <si>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</si>
  <si>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</si>
  <si>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</si>
  <si>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</si>
  <si>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</si>
  <si>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</si>
  <si>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</si>
  <si>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</si>
  <si>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</si>
  <si>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</si>
  <si>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</si>
  <si>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</si>
  <si>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</si>
  <si>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</si>
  <si>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</si>
  <si>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</si>
  <si>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</si>
  <si>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</si>
  <si>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</si>
  <si>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</si>
  <si>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</si>
  <si>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</si>
  <si>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</si>
  <si>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</si>
  <si>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</si>
  <si>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</si>
  <si>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</si>
  <si>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</si>
  <si>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</si>
  <si>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</si>
  <si>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</si>
  <si>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</si>
  <si>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</si>
  <si>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</si>
  <si>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</si>
  <si>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</si>
  <si>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</si>
  <si>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</si>
  <si>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</si>
  <si>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</si>
  <si>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</si>
  <si>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</si>
  <si>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</si>
  <si>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</si>
  <si>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</si>
  <si>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</si>
  <si>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</si>
  <si>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</si>
  <si>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</si>
  <si>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</si>
  <si>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</si>
  <si>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</si>
  <si>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</si>
  <si>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</si>
  <si>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</si>
  <si>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</si>
  <si>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</si>
  <si>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</si>
  <si>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</si>
  <si>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</si>
  <si>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</si>
  <si>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</si>
  <si>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</si>
  <si>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</si>
  <si>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</si>
  <si>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</si>
  <si>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</si>
  <si>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</si>
  <si>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</si>
  <si>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</si>
  <si>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</si>
  <si>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</si>
  <si>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</si>
  <si>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</si>
  <si>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</si>
  <si>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</si>
  <si>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</si>
  <si>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</si>
  <si>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</si>
  <si>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</si>
  <si>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</si>
  <si>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</si>
  <si>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</si>
  <si>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</si>
  <si>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</si>
  <si>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</si>
  <si>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</si>
  <si>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</si>
  <si>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</si>
  <si>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</si>
  <si>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</si>
  <si>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</si>
  <si>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</si>
  <si>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</si>
  <si>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</si>
  <si>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</si>
  <si>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</si>
  <si>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</si>
  <si>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</si>
  <si>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</si>
  <si>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</si>
  <si>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</si>
  <si>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</si>
  <si>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</si>
  <si>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</si>
  <si>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</si>
  <si>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</si>
  <si>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</si>
  <si>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</si>
  <si>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</si>
  <si>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</si>
  <si>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</si>
  <si>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</si>
  <si>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</si>
  <si>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</si>
  <si>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</si>
  <si>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</si>
  <si>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</si>
  <si>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</si>
  <si>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</si>
  <si>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</si>
  <si>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</si>
  <si>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</si>
  <si>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</si>
  <si>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</si>
  <si>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</si>
  <si>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</si>
  <si>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</si>
  <si>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</si>
  <si>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</si>
  <si>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</si>
  <si>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</si>
  <si>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</si>
  <si>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</si>
  <si>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</si>
  <si>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</si>
  <si>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</si>
  <si>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</si>
  <si>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</si>
  <si>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</si>
  <si>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</si>
  <si>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</si>
  <si>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</si>
  <si>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</si>
  <si>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</si>
  <si>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</si>
  <si>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</si>
  <si>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</si>
  <si>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</si>
  <si>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</si>
  <si>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</si>
  <si>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</si>
  <si>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</si>
  <si>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</si>
  <si>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</si>
  <si>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</si>
  <si>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</si>
  <si>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</si>
  <si>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</si>
  <si>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</si>
  <si>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</si>
  <si>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</si>
  <si>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</si>
  <si>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</si>
  <si>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</si>
  <si>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</si>
  <si>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</si>
  <si>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</si>
  <si>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</si>
  <si>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</si>
  <si>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</si>
  <si>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</si>
  <si>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</si>
  <si>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</si>
  <si>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</si>
  <si>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</si>
  <si>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</si>
  <si>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</si>
  <si>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</si>
  <si>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</si>
  <si>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</si>
  <si>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</si>
  <si>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</si>
  <si>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</si>
  <si>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</si>
  <si>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</si>
  <si>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</si>
  <si>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</si>
  <si>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</si>
  <si>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</si>
  <si>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</si>
  <si>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</si>
  <si>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</si>
  <si>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</si>
  <si>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</si>
  <si>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</si>
  <si>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</si>
  <si>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</si>
  <si>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</si>
  <si>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</si>
  <si>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</si>
  <si>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</si>
  <si>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</si>
  <si>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</si>
  <si>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</si>
  <si>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</si>
  <si>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</si>
  <si>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</si>
  <si>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</si>
  <si>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</si>
  <si>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</si>
  <si>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</si>
  <si>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</si>
  <si>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</si>
  <si>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</si>
  <si>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</si>
  <si>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</si>
  <si>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</si>
  <si>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</si>
  <si>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</si>
  <si>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</si>
  <si>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</si>
  <si>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</si>
  <si>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</si>
  <si>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</si>
  <si>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</si>
  <si>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</si>
  <si>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</si>
  <si>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</si>
  <si>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</si>
  <si>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</si>
  <si>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</si>
  <si>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</si>
  <si>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</si>
  <si>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</si>
  <si>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</si>
  <si>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</si>
  <si>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</si>
  <si>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</si>
  <si>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</si>
  <si>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</si>
  <si>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</si>
  <si>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</si>
  <si>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</si>
  <si>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</si>
  <si>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</si>
  <si>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</si>
  <si>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</si>
  <si>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</si>
  <si>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</si>
  <si>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</si>
  <si>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</si>
  <si>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</si>
  <si>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</si>
  <si>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</si>
  <si>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</si>
  <si>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</si>
  <si>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</si>
  <si>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</si>
  <si>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</si>
  <si>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</si>
  <si>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</si>
  <si>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</si>
  <si>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</si>
  <si>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</si>
  <si>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</si>
  <si>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</si>
  <si>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</si>
  <si>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</si>
  <si>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</si>
  <si>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</si>
  <si>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</si>
  <si>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</si>
  <si>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</si>
  <si>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</si>
  <si>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</si>
  <si>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</si>
  <si>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</si>
  <si>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</si>
  <si>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</si>
  <si>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</si>
  <si>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</si>
  <si>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</si>
  <si>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</si>
  <si>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</si>
  <si>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</si>
  <si>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</si>
  <si>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</si>
  <si>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</si>
  <si>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</si>
  <si>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</si>
  <si>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</si>
  <si>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</si>
  <si>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</si>
  <si>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</si>
  <si>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</si>
  <si>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</si>
  <si>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</si>
  <si>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</si>
  <si>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</si>
  <si>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</si>
  <si>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</si>
  <si>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</si>
  <si>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</si>
  <si>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</si>
  <si>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</si>
  <si>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</si>
  <si>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</si>
  <si>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</si>
  <si>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</si>
  <si>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</si>
  <si>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</si>
  <si>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</si>
  <si>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</si>
  <si>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</si>
  <si>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</si>
  <si>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</si>
  <si>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</si>
  <si>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</si>
  <si>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</si>
  <si>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</si>
  <si>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</si>
  <si>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</si>
  <si>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</si>
  <si>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</si>
  <si>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</si>
  <si>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</si>
  <si>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</si>
  <si>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</si>
  <si>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</si>
  <si>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</si>
  <si>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</si>
  <si>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</si>
  <si>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</si>
  <si>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</si>
  <si>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</si>
  <si>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</si>
  <si>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</si>
  <si>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</si>
  <si>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</si>
  <si>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</si>
  <si>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</si>
  <si>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</si>
  <si>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</si>
  <si>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</si>
  <si>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</si>
  <si>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</si>
  <si>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</si>
  <si>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</si>
  <si>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</si>
  <si>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</si>
  <si>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</si>
  <si>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</si>
  <si>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</si>
  <si>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</si>
  <si>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</si>
  <si>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</si>
  <si>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</si>
  <si>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</si>
  <si>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</si>
  <si>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</si>
  <si>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</si>
  <si>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</si>
  <si>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</si>
  <si>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</si>
  <si>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</si>
  <si>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</si>
  <si>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</si>
  <si>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</si>
  <si>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</si>
  <si>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</si>
  <si>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</si>
  <si>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</si>
  <si>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</si>
  <si>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</si>
  <si>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</si>
  <si>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</si>
  <si>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</si>
  <si>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</si>
  <si>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</si>
  <si>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</si>
  <si>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</si>
  <si>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</si>
  <si>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</si>
  <si>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</si>
  <si>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</si>
  <si>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</si>
  <si>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</si>
  <si>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</si>
  <si>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</si>
  <si>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</si>
  <si>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</si>
  <si>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</si>
  <si>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</si>
  <si>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</si>
  <si>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</si>
  <si>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</si>
  <si>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</si>
  <si>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</si>
  <si>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</si>
  <si>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</si>
  <si>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</si>
  <si>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</si>
  <si>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</si>
  <si>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</si>
  <si>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</si>
  <si>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</si>
  <si>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</si>
  <si>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</si>
  <si>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</si>
  <si>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</si>
  <si>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</si>
  <si>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</si>
  <si>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</si>
  <si>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</si>
  <si>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</si>
  <si>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</si>
  <si>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</si>
  <si>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</si>
  <si>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</si>
  <si>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</si>
  <si>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</si>
  <si>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</si>
  <si>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</si>
  <si>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</si>
  <si>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</si>
  <si>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</si>
  <si>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</si>
  <si>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</si>
  <si>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</si>
  <si>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</si>
  <si>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</si>
  <si>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</si>
  <si>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</si>
  <si>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</si>
  <si>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</si>
  <si>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</si>
  <si>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</si>
  <si>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</si>
  <si>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</si>
  <si>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</si>
  <si>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</si>
  <si>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</si>
  <si>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</si>
  <si>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</si>
  <si>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</si>
  <si>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</si>
  <si>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</si>
  <si>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</si>
  <si>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</si>
  <si>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</si>
  <si>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</si>
  <si>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</si>
  <si>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</si>
  <si>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</si>
  <si>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</si>
  <si>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</si>
  <si>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</si>
  <si>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</si>
  <si>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</si>
  <si>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</si>
  <si>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</si>
  <si>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</si>
  <si>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</si>
  <si>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</si>
  <si>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</si>
  <si>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</si>
  <si>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</si>
  <si>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</si>
  <si>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</si>
  <si>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</si>
  <si>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</si>
  <si>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</si>
  <si>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</si>
  <si>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</si>
  <si>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</si>
  <si>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</si>
  <si>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</si>
  <si>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</si>
  <si>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</si>
  <si>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</si>
  <si>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</si>
  <si>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</si>
  <si>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</si>
  <si>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</si>
  <si>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</si>
  <si>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</si>
  <si>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</si>
  <si>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</si>
  <si>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</si>
  <si>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</si>
  <si>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</si>
  <si>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</si>
  <si>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</si>
  <si>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</si>
  <si>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</si>
  <si>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</si>
  <si>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</si>
  <si>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</si>
  <si>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</si>
  <si>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</si>
  <si>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</si>
  <si>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</si>
  <si>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</si>
  <si>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</si>
  <si>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</si>
  <si>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</si>
  <si>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</si>
  <si>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</si>
  <si>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</si>
  <si>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</si>
  <si>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</si>
  <si>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</si>
  <si>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</si>
  <si>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</si>
  <si>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</si>
  <si>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</si>
  <si>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</si>
  <si>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</si>
  <si>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</si>
  <si>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</si>
  <si>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</si>
  <si>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</si>
  <si>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</si>
  <si>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</si>
  <si>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</si>
  <si>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</si>
  <si>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</si>
  <si>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</si>
  <si>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</si>
  <si>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</si>
  <si>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</si>
  <si>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</si>
  <si>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</si>
  <si>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</si>
  <si>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</si>
  <si>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</si>
  <si>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</si>
  <si>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</si>
  <si>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</si>
  <si>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</si>
  <si>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</si>
  <si>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</si>
  <si>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</si>
  <si>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</si>
  <si>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</si>
  <si>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</si>
  <si>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</si>
  <si>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</si>
  <si>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</si>
  <si>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</si>
  <si>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</si>
  <si>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</si>
  <si>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</si>
  <si>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</si>
  <si>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</si>
  <si>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</si>
  <si>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</si>
  <si>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</si>
  <si>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</si>
  <si>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</si>
  <si>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</si>
  <si>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</si>
  <si>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</si>
  <si>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</si>
  <si>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</si>
  <si>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</si>
  <si>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</si>
  <si>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</si>
  <si>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</si>
  <si>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</si>
  <si>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</si>
  <si>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</si>
  <si>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</si>
  <si>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</si>
  <si>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</si>
  <si>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</si>
  <si>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</si>
  <si>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</si>
  <si>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</si>
  <si>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</si>
  <si>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</si>
  <si>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</si>
  <si>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</si>
  <si>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</si>
  <si>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</si>
  <si>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</si>
  <si>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</si>
  <si>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</si>
  <si>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</si>
  <si>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</si>
  <si>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</si>
  <si>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</si>
  <si>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</si>
  <si>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</si>
  <si>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</si>
  <si>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</si>
  <si>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</si>
  <si>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</si>
  <si>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</si>
  <si>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</si>
  <si>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</si>
  <si>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</si>
  <si>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</si>
  <si>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</si>
  <si>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</si>
  <si>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</si>
  <si>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</si>
  <si>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</si>
  <si>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</si>
  <si>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</si>
  <si>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</si>
  <si>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</si>
  <si>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</si>
  <si>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</si>
  <si>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</si>
  <si>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</si>
  <si>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</si>
  <si>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</si>
  <si>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</si>
  <si>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</si>
  <si>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</si>
  <si>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</si>
  <si>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</si>
  <si>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</si>
  <si>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</si>
  <si>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</si>
  <si>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</si>
  <si>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</si>
  <si>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</si>
  <si>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</si>
  <si>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</si>
  <si>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</si>
  <si>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</si>
  <si>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</si>
  <si>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</si>
  <si>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</si>
  <si>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</si>
  <si>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</si>
  <si>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</si>
  <si>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</si>
  <si>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</si>
  <si>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</si>
  <si>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</si>
  <si>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</si>
  <si>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</si>
  <si>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</si>
  <si>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</si>
  <si>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</si>
  <si>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</si>
  <si>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</si>
  <si>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</si>
  <si>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</si>
  <si>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</si>
  <si>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</si>
  <si>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</si>
  <si>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</si>
  <si>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</si>
  <si>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</si>
  <si>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</si>
  <si>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</si>
  <si>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</si>
  <si>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</si>
  <si>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</si>
  <si>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</si>
  <si>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</si>
  <si>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</si>
  <si>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</si>
  <si>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</si>
  <si>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</si>
  <si>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</si>
  <si>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</si>
  <si>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</si>
  <si>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</si>
  <si>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</si>
  <si>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</si>
  <si>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</si>
  <si>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</si>
  <si>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</si>
  <si>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</si>
  <si>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</si>
  <si>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</si>
  <si>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</si>
  <si>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</si>
  <si>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</si>
  <si>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</si>
  <si>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</si>
  <si>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</si>
  <si>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</si>
  <si>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</si>
  <si>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</si>
  <si>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</si>
  <si>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</si>
  <si>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</si>
  <si>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</si>
  <si>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</si>
  <si>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</si>
  <si>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</si>
  <si>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</si>
  <si>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</si>
  <si>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</si>
  <si>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</si>
  <si>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</si>
  <si>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</si>
  <si>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</si>
  <si>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</si>
  <si>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</si>
  <si>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</si>
  <si>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</si>
  <si>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</si>
  <si>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</si>
  <si>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</si>
  <si>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</si>
  <si>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</si>
  <si>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</si>
  <si>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</si>
  <si>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</si>
  <si>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</si>
  <si>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</si>
  <si>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</si>
  <si>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</si>
  <si>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</si>
  <si>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</si>
  <si>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</si>
  <si>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</si>
  <si>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</si>
  <si>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</si>
  <si>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</si>
  <si>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</si>
  <si>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</si>
  <si>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</si>
  <si>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</si>
  <si>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</si>
  <si>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</si>
  <si>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</si>
  <si>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</si>
  <si>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</si>
  <si>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</si>
  <si>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</si>
  <si>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</si>
  <si>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</si>
  <si>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</si>
  <si>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</si>
  <si>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</si>
  <si>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</si>
  <si>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</si>
  <si>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</si>
  <si>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</si>
  <si>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</si>
  <si>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</si>
  <si>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</si>
  <si>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</si>
  <si>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</si>
  <si>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</si>
  <si>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</si>
  <si>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</si>
  <si>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</si>
  <si>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</si>
  <si>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</si>
  <si>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</si>
  <si>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</si>
  <si>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</si>
  <si>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</si>
  <si>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</si>
  <si>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</si>
  <si>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</si>
  <si>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</si>
  <si>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</si>
  <si>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</si>
  <si>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</si>
  <si>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</si>
  <si>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</si>
  <si>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</si>
  <si>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</si>
  <si>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</si>
  <si>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</si>
  <si>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</si>
  <si>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</si>
  <si>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</si>
  <si>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</si>
  <si>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</si>
  <si>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</si>
  <si>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</si>
  <si>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</si>
  <si>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</si>
  <si>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</si>
  <si>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</si>
  <si>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</si>
  <si>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</si>
  <si>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</si>
  <si>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</si>
  <si>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</si>
  <si>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</si>
  <si>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</si>
  <si>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</si>
  <si>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</si>
  <si>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</si>
  <si>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</si>
  <si>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</si>
  <si>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</si>
  <si>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</si>
  <si>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</si>
  <si>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</si>
  <si>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</si>
  <si>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</si>
  <si>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</si>
  <si>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</si>
  <si>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</si>
  <si>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</si>
  <si>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</si>
  <si>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</si>
  <si>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</si>
  <si>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</si>
  <si>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</si>
  <si>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</si>
  <si>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</si>
  <si>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</si>
  <si>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</si>
  <si>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</si>
  <si>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</si>
  <si>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</si>
  <si>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</si>
  <si>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</si>
  <si>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</si>
  <si>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</si>
  <si>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</si>
  <si>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</si>
  <si>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</si>
  <si>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</si>
  <si>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</si>
  <si>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</si>
  <si>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</si>
  <si>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</si>
  <si>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</si>
  <si>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</si>
  <si>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</si>
  <si>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</si>
  <si>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</si>
  <si>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</si>
  <si>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</si>
  <si>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</si>
  <si>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</si>
  <si>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</si>
  <si>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</si>
  <si>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</si>
  <si>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</si>
  <si>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</si>
  <si>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</si>
  <si>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</si>
  <si>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</si>
  <si>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</si>
  <si>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</si>
  <si>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</si>
  <si>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</si>
  <si>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</si>
  <si>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</si>
  <si>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</si>
  <si>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</si>
  <si>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</si>
  <si>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</si>
  <si>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</si>
  <si>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</si>
  <si>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</si>
  <si>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</si>
  <si>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</si>
  <si>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</si>
  <si>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</si>
  <si>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</si>
  <si>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</si>
  <si>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</si>
  <si>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</si>
  <si>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</si>
  <si>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</si>
  <si>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</si>
  <si>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</si>
  <si>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</si>
  <si>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</si>
  <si>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</si>
  <si>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</si>
  <si>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</si>
  <si>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</si>
  <si>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</si>
  <si>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</si>
  <si>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</si>
  <si>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</si>
  <si>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</si>
  <si>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</si>
  <si>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</si>
  <si>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</si>
  <si>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</si>
  <si>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</si>
  <si>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</si>
  <si>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</si>
  <si>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</si>
  <si>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</si>
  <si>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</si>
  <si>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</si>
  <si>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</si>
  <si>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</si>
  <si>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</si>
  <si>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</si>
  <si>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</si>
  <si>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</si>
  <si>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</si>
  <si>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</si>
  <si>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</si>
  <si>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</si>
  <si>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</si>
  <si>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</si>
  <si>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</si>
  <si>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</si>
  <si>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</si>
  <si>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</si>
  <si>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</si>
  <si>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</si>
  <si>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</si>
  <si>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</si>
  <si>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</si>
  <si>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</si>
  <si>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</si>
  <si>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</si>
  <si>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</si>
  <si>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</si>
  <si>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</si>
  <si>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</si>
  <si>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</si>
  <si>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</si>
  <si>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</si>
  <si>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</si>
  <si>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</si>
  <si>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</si>
  <si>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</si>
  <si>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</si>
  <si>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</si>
  <si>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</si>
  <si>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</si>
  <si>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</si>
  <si>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</si>
  <si>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</si>
  <si>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</si>
  <si>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</si>
  <si>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</si>
  <si>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</si>
  <si>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</si>
  <si>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</si>
  <si>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</si>
  <si>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</si>
  <si>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</si>
  <si>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</si>
  <si>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</si>
  <si>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</si>
  <si>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</si>
  <si>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</si>
  <si>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</si>
  <si>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</si>
  <si>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</si>
  <si>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</si>
  <si>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</si>
  <si>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</si>
  <si>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</si>
  <si>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</si>
  <si>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</si>
  <si>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</si>
  <si>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</si>
  <si>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</si>
  <si>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</si>
  <si>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</si>
  <si>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</si>
  <si>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</si>
  <si>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</si>
  <si>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</si>
  <si>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</si>
  <si>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</si>
  <si>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</si>
  <si>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</si>
  <si>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</si>
  <si>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</si>
  <si>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</si>
  <si>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</si>
  <si>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</si>
  <si>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</si>
  <si>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</si>
  <si>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</si>
  <si>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</si>
  <si>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</si>
  <si>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</si>
  <si>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</si>
  <si>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</si>
  <si>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</si>
  <si>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</si>
  <si>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</si>
  <si>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</si>
  <si>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</si>
  <si>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</si>
  <si>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</si>
  <si>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</si>
  <si>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</si>
  <si>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</si>
  <si>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</si>
  <si>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</si>
  <si>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</si>
  <si>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</si>
  <si>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</si>
  <si>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</si>
  <si>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</si>
  <si>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</si>
  <si>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</si>
  <si>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</si>
  <si>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</si>
  <si>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</si>
  <si>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</si>
  <si>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</si>
  <si>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</si>
  <si>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</si>
  <si>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</si>
  <si>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</si>
  <si>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</si>
  <si>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</si>
  <si>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</si>
  <si>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</si>
  <si>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</si>
  <si>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</si>
  <si>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</si>
  <si>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</si>
  <si>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</si>
  <si>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</si>
  <si>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</si>
  <si>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</si>
  <si>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</si>
  <si>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</si>
  <si>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</si>
  <si>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</si>
  <si>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</si>
  <si>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</si>
  <si>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</si>
  <si>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</si>
  <si>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</si>
  <si>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</si>
  <si>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</si>
  <si>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</si>
  <si>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</si>
  <si>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</si>
  <si>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</si>
  <si>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</si>
  <si>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</si>
  <si>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</si>
  <si>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</si>
  <si>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</si>
  <si>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</si>
  <si>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</si>
  <si>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</si>
  <si>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</si>
  <si>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</si>
  <si>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</si>
  <si>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</si>
  <si>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</si>
  <si>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</si>
  <si>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</si>
  <si>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</si>
  <si>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</si>
  <si>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</si>
  <si>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</si>
  <si>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</si>
  <si>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</si>
  <si>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</si>
  <si>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</si>
  <si>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</si>
  <si>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</si>
  <si>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</si>
  <si>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</si>
  <si>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</si>
  <si>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</si>
  <si>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</si>
  <si>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</si>
  <si>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</si>
  <si>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</si>
  <si>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</si>
  <si>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</si>
  <si>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</si>
  <si>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</si>
  <si>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</si>
  <si>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</si>
  <si>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</si>
  <si>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</si>
  <si>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</si>
  <si>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</si>
  <si>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</si>
  <si>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</si>
  <si>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</si>
  <si>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</si>
  <si>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</si>
  <si>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</si>
  <si>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</si>
  <si>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</si>
  <si>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</si>
  <si>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</si>
  <si>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</si>
  <si>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</si>
  <si>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</si>
  <si>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</si>
  <si>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</si>
  <si>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</si>
  <si>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</si>
  <si>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</si>
  <si>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</si>
  <si>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</si>
  <si>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</si>
  <si>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</si>
  <si>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</si>
  <si>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</si>
  <si>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</si>
  <si>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</si>
  <si>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</si>
  <si>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</si>
  <si>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</si>
  <si>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</si>
  <si>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</si>
  <si>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</si>
  <si>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</si>
  <si>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</si>
  <si>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</si>
  <si>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</si>
  <si>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</si>
  <si>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</si>
  <si>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</si>
  <si>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</si>
  <si>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</si>
  <si>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</si>
  <si>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</si>
  <si>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</si>
  <si>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</si>
  <si>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</si>
  <si>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</si>
  <si>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</si>
  <si>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</si>
  <si>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</si>
  <si>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</si>
  <si>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</si>
  <si>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</si>
  <si>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</si>
  <si>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</si>
  <si>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</si>
  <si>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</si>
  <si>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</si>
  <si>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</si>
  <si>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</si>
  <si>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</si>
  <si>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</si>
  <si>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</si>
  <si>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</si>
  <si>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</si>
  <si>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</si>
  <si>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</si>
  <si>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</si>
  <si>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</si>
  <si>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</si>
  <si>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</si>
  <si>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</si>
  <si>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</si>
  <si>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</si>
  <si>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</si>
  <si>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</si>
  <si>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</si>
  <si>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</si>
  <si>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</si>
  <si>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</si>
  <si>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</si>
  <si>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</si>
  <si>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</si>
  <si>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</si>
  <si>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</si>
  <si>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</si>
  <si>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</si>
  <si>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</si>
  <si>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</si>
  <si>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</si>
  <si>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</si>
  <si>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</si>
  <si>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</si>
  <si>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</si>
  <si>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</si>
  <si>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</si>
  <si>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</si>
  <si>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</si>
  <si>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</si>
  <si>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</si>
  <si>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</si>
  <si>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</si>
  <si>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</si>
  <si>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</si>
  <si>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</si>
  <si>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</si>
  <si>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</si>
  <si>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</si>
  <si>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</si>
  <si>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</si>
  <si>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</si>
  <si>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</si>
  <si>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</si>
  <si>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</si>
  <si>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</si>
  <si>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</si>
  <si>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</si>
  <si>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</si>
  <si>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</si>
  <si>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</si>
  <si>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</si>
  <si>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</si>
  <si>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</si>
  <si>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</si>
  <si>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</si>
  <si>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</si>
  <si>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</si>
  <si>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</si>
  <si>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</si>
  <si>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</si>
  <si>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</si>
  <si>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</si>
  <si>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</si>
  <si>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</si>
  <si>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</si>
  <si>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</si>
  <si>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</si>
  <si>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</si>
  <si>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</si>
  <si>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</si>
  <si>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</si>
  <si>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</si>
  <si>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</si>
  <si>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</si>
  <si>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</si>
  <si>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</si>
  <si>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</si>
  <si>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</si>
  <si>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</si>
  <si>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</si>
  <si>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</si>
  <si>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</si>
  <si>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</si>
  <si>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</si>
  <si>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</si>
  <si>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</si>
  <si>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</si>
  <si>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</si>
  <si>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</si>
  <si>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</si>
  <si>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</si>
  <si>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</si>
  <si>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</si>
  <si>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</si>
  <si>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</si>
  <si>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</si>
  <si>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</si>
  <si>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</si>
  <si>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</si>
  <si>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</si>
  <si>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</si>
  <si>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</si>
  <si>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</si>
  <si>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</si>
  <si>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</si>
  <si>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</si>
  <si>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</si>
  <si>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</si>
  <si>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</si>
  <si>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</si>
  <si>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</si>
  <si>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</si>
  <si>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</si>
  <si>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</si>
  <si>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</si>
  <si>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</si>
  <si>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</si>
  <si>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</si>
  <si>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</si>
  <si>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</si>
  <si>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</si>
  <si>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</si>
  <si>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</si>
  <si>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</si>
  <si>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</si>
  <si>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</si>
  <si>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</si>
  <si>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</si>
  <si>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</si>
  <si>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</si>
  <si>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</si>
  <si>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</si>
  <si>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</si>
  <si>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</si>
  <si>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</si>
  <si>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</si>
  <si>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</si>
  <si>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</si>
  <si>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</si>
  <si>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</si>
  <si>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</si>
  <si>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</si>
  <si>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</si>
  <si>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</si>
  <si>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</si>
  <si>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</si>
  <si>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</si>
  <si>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</si>
  <si>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</si>
  <si>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</si>
  <si>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</si>
  <si>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</si>
  <si>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</si>
  <si>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</si>
  <si>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</si>
  <si>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</si>
  <si>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</si>
  <si>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</si>
  <si>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</si>
  <si>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</si>
  <si>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</si>
  <si>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</si>
  <si>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</si>
  <si>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</si>
  <si>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</si>
  <si>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</si>
  <si>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</si>
  <si>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</si>
  <si>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</si>
  <si>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</si>
  <si>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</si>
  <si>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</si>
  <si>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</si>
  <si>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</si>
  <si>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</si>
  <si>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</si>
  <si>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</si>
  <si>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</si>
  <si>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</si>
  <si>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</si>
  <si>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</si>
  <si>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</si>
  <si>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</si>
  <si>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</si>
  <si>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</si>
  <si>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</si>
  <si>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</si>
  <si>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</si>
  <si>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</si>
  <si>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</si>
  <si>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</si>
  <si>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</si>
  <si>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</si>
  <si>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</si>
  <si>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</si>
  <si>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</si>
  <si>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</si>
  <si>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</si>
  <si>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</si>
  <si>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</si>
  <si>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</si>
  <si>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</si>
  <si>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</si>
  <si>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</si>
  <si>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</si>
  <si>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</si>
  <si>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</si>
  <si>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</si>
  <si>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</si>
  <si>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</si>
  <si>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</si>
  <si>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</si>
  <si>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</si>
  <si>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</si>
  <si>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</si>
  <si>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</si>
  <si>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</si>
  <si>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</si>
  <si>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</si>
  <si>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</si>
  <si>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</si>
  <si>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</si>
  <si>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</si>
  <si>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</si>
  <si>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</si>
  <si>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</si>
  <si>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</si>
  <si>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</si>
  <si>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</si>
  <si>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</si>
  <si>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</si>
  <si>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</si>
  <si>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</si>
  <si>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</si>
  <si>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</si>
  <si>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</si>
  <si>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</si>
  <si>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</si>
  <si>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</si>
  <si>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</si>
  <si>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</si>
  <si>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</si>
  <si>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</si>
  <si>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</si>
  <si>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</si>
  <si>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</si>
  <si>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</si>
  <si>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</si>
  <si>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</si>
  <si>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</si>
  <si>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</si>
  <si>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</si>
  <si>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</si>
  <si>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</si>
  <si>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</si>
  <si>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</si>
  <si>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</si>
  <si>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</si>
  <si>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</si>
  <si>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</si>
  <si>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</si>
  <si>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</si>
  <si>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</si>
  <si>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</si>
  <si>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</si>
  <si>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</si>
  <si>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</si>
  <si>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</si>
  <si>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</si>
  <si>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</si>
  <si>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</si>
  <si>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</si>
  <si>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</si>
  <si>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</si>
  <si>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</si>
  <si>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</si>
  <si>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</si>
  <si>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</si>
  <si>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</si>
  <si>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</si>
  <si>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</si>
  <si>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</si>
  <si>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</si>
  <si>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</si>
  <si>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</si>
  <si>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</si>
  <si>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</si>
  <si>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</si>
  <si>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</si>
  <si>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</si>
  <si>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</si>
  <si>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</si>
  <si>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</si>
  <si>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</si>
  <si>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</si>
  <si>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</si>
  <si>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</si>
  <si>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</si>
  <si>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</si>
  <si>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</si>
  <si>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</si>
  <si>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</si>
  <si>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</si>
  <si>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</si>
  <si>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</si>
  <si>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</si>
  <si>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</si>
  <si>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</si>
  <si>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</si>
  <si>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</si>
  <si>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</si>
  <si>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</si>
  <si>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</si>
  <si>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</si>
  <si>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</si>
  <si>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</si>
  <si>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</si>
  <si>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</si>
  <si>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</si>
  <si>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</si>
  <si>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</si>
  <si>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</si>
  <si>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</si>
  <si>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</si>
  <si>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</si>
  <si>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</si>
  <si>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</si>
  <si>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</si>
  <si>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</si>
  <si>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</si>
  <si>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</si>
  <si>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</si>
  <si>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</si>
  <si>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</si>
  <si>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</si>
  <si>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</si>
  <si>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</si>
  <si>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</si>
  <si>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</si>
  <si>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</si>
  <si>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</si>
  <si>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</si>
  <si>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</si>
  <si>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</si>
  <si>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</si>
  <si>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</si>
  <si>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</si>
  <si>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</si>
  <si>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</si>
  <si>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</si>
  <si>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</si>
  <si>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</si>
  <si>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</si>
  <si>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</si>
  <si>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</si>
  <si>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</si>
  <si>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</si>
  <si>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</si>
  <si>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</si>
  <si>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</si>
  <si>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</si>
  <si>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</si>
  <si>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</si>
  <si>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</si>
  <si>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</si>
  <si>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</si>
  <si>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</si>
  <si>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</si>
  <si>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</si>
  <si>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</si>
  <si>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</si>
  <si>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</si>
  <si>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</si>
  <si>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</si>
  <si>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</si>
  <si>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</si>
  <si>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</si>
  <si>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</si>
  <si>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</si>
  <si>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</si>
  <si>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</si>
  <si>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</si>
  <si>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</si>
  <si>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</si>
  <si>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</si>
  <si>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</si>
  <si>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</si>
  <si>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</si>
  <si>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</si>
  <si>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</si>
  <si>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</si>
  <si>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</si>
  <si>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</si>
  <si>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</si>
  <si>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</si>
  <si>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</si>
  <si>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</si>
  <si>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</si>
  <si>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</si>
  <si>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</si>
  <si>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</si>
  <si>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</si>
  <si>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</si>
  <si>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</si>
  <si>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</si>
  <si>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</si>
  <si>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</si>
  <si>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</si>
  <si>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</si>
  <si>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</si>
  <si>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</si>
  <si>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</si>
  <si>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</si>
  <si>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</si>
  <si>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</si>
  <si>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</si>
  <si>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</si>
  <si>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</si>
  <si>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</si>
  <si>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</si>
  <si>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</si>
  <si>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</si>
  <si>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</si>
  <si>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</si>
  <si>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</si>
  <si>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</si>
  <si>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</si>
  <si>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</si>
  <si>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</si>
  <si>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</si>
  <si>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</si>
  <si>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</si>
  <si>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</si>
  <si>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</si>
  <si>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</si>
  <si>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</si>
  <si>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</si>
  <si>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</si>
  <si>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</si>
  <si>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</si>
  <si>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</si>
  <si>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</si>
  <si>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</si>
  <si>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</si>
  <si>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</si>
  <si>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</si>
  <si>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</si>
  <si>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</si>
  <si>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</si>
  <si>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</si>
  <si>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</si>
  <si>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</si>
  <si>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</si>
  <si>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</si>
  <si>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</si>
  <si>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</si>
  <si>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</si>
  <si>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</si>
  <si>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</si>
  <si>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</si>
  <si>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</si>
  <si>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</si>
  <si>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</si>
  <si>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</si>
  <si>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</si>
  <si>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</si>
  <si>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</si>
  <si>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</si>
  <si>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</si>
  <si>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</si>
  <si>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</si>
  <si>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</si>
  <si>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</si>
  <si>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</si>
  <si>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</si>
  <si>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</si>
  <si>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</si>
  <si>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</si>
  <si>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</si>
  <si>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</si>
  <si>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</si>
  <si>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</si>
  <si>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</si>
  <si>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</si>
  <si>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</si>
  <si>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</si>
  <si>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</si>
  <si>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</si>
  <si>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</si>
  <si>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</si>
  <si>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</si>
  <si>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</si>
  <si>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</si>
  <si>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</si>
  <si>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</si>
  <si>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</si>
  <si>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</si>
  <si>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</si>
  <si>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</si>
  <si>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</si>
  <si>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</si>
  <si>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</si>
  <si>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</si>
  <si>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</si>
  <si>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</si>
  <si>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</si>
  <si>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</si>
  <si>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</si>
  <si>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</si>
  <si>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</si>
  <si>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</si>
  <si>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</si>
  <si>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</si>
  <si>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</si>
  <si>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</si>
  <si>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</si>
  <si>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</si>
  <si>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</si>
  <si>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</si>
  <si>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</si>
  <si>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</si>
  <si>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</si>
  <si>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</si>
  <si>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</si>
  <si>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</si>
  <si>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</si>
  <si>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</si>
  <si>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</si>
  <si>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</si>
  <si>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</si>
  <si>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</si>
  <si>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</si>
  <si>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</si>
  <si>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</si>
  <si>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</si>
  <si>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</si>
  <si>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</si>
  <si>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</si>
  <si>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</si>
  <si>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</si>
  <si>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</si>
  <si>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</si>
  <si>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</si>
  <si>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</si>
  <si>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</si>
  <si>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</si>
  <si>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</si>
  <si>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</si>
  <si>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</si>
  <si>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</si>
  <si>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</si>
  <si>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</si>
  <si>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</si>
  <si>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</si>
  <si>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</si>
  <si>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</si>
  <si>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</si>
  <si>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</si>
  <si>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</si>
  <si>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</si>
  <si>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</si>
  <si>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</si>
  <si>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</si>
  <si>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</si>
  <si>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</si>
  <si>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</si>
  <si>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</si>
  <si>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</si>
  <si>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</si>
  <si>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</si>
  <si>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</si>
  <si>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</si>
  <si>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</si>
  <si>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</si>
  <si>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</si>
  <si>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</si>
  <si>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</si>
  <si>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</si>
  <si>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</si>
  <si>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</si>
  <si>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</si>
  <si>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</si>
  <si>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</si>
  <si>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</si>
  <si>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</si>
  <si>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</si>
  <si>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</si>
  <si>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</si>
  <si>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</si>
  <si>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</si>
  <si>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</si>
  <si>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</si>
  <si>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</si>
  <si>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</si>
  <si>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</si>
  <si>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</si>
  <si>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</si>
  <si>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</si>
  <si>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</si>
  <si>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</si>
  <si>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</si>
  <si>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</si>
  <si>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</si>
  <si>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</si>
  <si>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</si>
  <si>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</si>
  <si>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</si>
  <si>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</si>
  <si>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</si>
  <si>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</si>
  <si>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</si>
  <si>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</si>
  <si>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</si>
  <si>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</si>
  <si>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</si>
  <si>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</si>
  <si>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</si>
  <si>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</si>
  <si>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</si>
  <si>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</si>
  <si>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</si>
  <si>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</si>
  <si>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</si>
  <si>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</si>
  <si>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</si>
  <si>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</si>
  <si>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</si>
  <si>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</si>
  <si>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</si>
  <si>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</si>
  <si>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</si>
  <si>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</si>
  <si>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</si>
  <si>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</si>
  <si>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</si>
  <si>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</si>
  <si>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</si>
  <si>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</si>
  <si>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</si>
  <si>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</si>
  <si>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</si>
  <si>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</si>
  <si>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</si>
  <si>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</si>
  <si>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</si>
  <si>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</si>
  <si>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</si>
  <si>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</si>
  <si>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</si>
  <si>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</si>
  <si>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</si>
  <si>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</si>
  <si>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</si>
  <si>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</si>
  <si>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</si>
  <si>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</si>
  <si>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</si>
  <si>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</si>
  <si>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</si>
  <si>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</si>
  <si>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</si>
  <si>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</si>
  <si>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</si>
  <si>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</si>
  <si>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</si>
  <si>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</si>
  <si>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</si>
  <si>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</si>
  <si>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</si>
  <si>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</si>
  <si>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</si>
  <si>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</si>
  <si>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</si>
  <si>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</si>
  <si>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</si>
  <si>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</si>
  <si>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</si>
  <si>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</si>
  <si>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</si>
  <si>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</si>
  <si>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</si>
  <si>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</si>
  <si>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</si>
  <si>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</si>
  <si>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</si>
  <si>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</si>
  <si>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</si>
  <si>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</si>
  <si>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</si>
  <si>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</si>
  <si>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</si>
  <si>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</si>
  <si>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</si>
  <si>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</si>
  <si>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</si>
  <si>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</si>
  <si>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</si>
  <si>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</si>
  <si>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</si>
  <si>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</si>
  <si>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</si>
  <si>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</si>
  <si>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</si>
  <si>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</si>
  <si>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</si>
  <si>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</si>
  <si>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</si>
  <si>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</si>
  <si>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</si>
  <si>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</si>
  <si>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</si>
  <si>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</si>
  <si>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</si>
  <si>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</si>
  <si>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</si>
  <si>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</si>
  <si>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</si>
  <si>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</si>
  <si>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</si>
  <si>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</si>
  <si>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</si>
  <si>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</si>
  <si>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</si>
  <si>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</si>
  <si>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</si>
  <si>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</si>
  <si>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</si>
  <si>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</si>
  <si>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</si>
  <si>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</si>
  <si>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</si>
  <si>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</si>
  <si>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</si>
  <si>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</si>
  <si>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</si>
  <si>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</si>
  <si>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</si>
  <si>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</si>
  <si>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</si>
  <si>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</si>
  <si>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</si>
  <si>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</si>
  <si>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</si>
  <si>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</si>
  <si>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</si>
  <si>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</si>
  <si>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</si>
  <si>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</si>
  <si>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</si>
  <si>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</si>
  <si>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</si>
  <si>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</si>
  <si>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</si>
  <si>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</si>
  <si>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</si>
  <si>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</si>
  <si>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</si>
  <si>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</si>
  <si>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</si>
  <si>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</si>
  <si>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</si>
  <si>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</si>
  <si>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</si>
  <si>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</si>
  <si>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</si>
  <si>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</si>
  <si>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</si>
  <si>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</si>
  <si>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</si>
  <si>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</si>
  <si>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</si>
  <si>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</si>
  <si>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</si>
  <si>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</si>
  <si>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</si>
  <si>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</si>
  <si>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</si>
  <si>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</si>
  <si>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</si>
  <si>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</si>
  <si>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</si>
  <si>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</si>
  <si>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</si>
  <si>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</si>
  <si>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</si>
  <si>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</si>
  <si>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</si>
  <si>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</si>
  <si>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</si>
  <si>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</si>
  <si>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</si>
  <si>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</si>
  <si>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</si>
  <si>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</si>
  <si>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</si>
  <si>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</si>
  <si>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</si>
  <si>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</si>
  <si>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</si>
  <si>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</si>
  <si>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</si>
  <si>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</si>
  <si>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</si>
  <si>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</si>
  <si>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</si>
  <si>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</si>
  <si>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</si>
  <si>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</si>
  <si>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</si>
  <si>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</si>
  <si>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</si>
  <si>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</si>
  <si>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</si>
  <si>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</si>
  <si>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</si>
  <si>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</si>
  <si>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</si>
  <si>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</si>
  <si>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</si>
  <si>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</si>
  <si>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</si>
  <si>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</si>
  <si>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</si>
  <si>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</si>
  <si>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</si>
  <si>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</si>
  <si>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</si>
  <si>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</si>
  <si>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</si>
  <si>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</si>
  <si>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</si>
  <si>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</si>
  <si>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</si>
  <si>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</si>
  <si>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</si>
  <si>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</si>
  <si>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</si>
  <si>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</si>
  <si>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</si>
  <si>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</si>
  <si>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</si>
  <si>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</si>
  <si>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</si>
  <si>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</si>
  <si>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</si>
  <si>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</si>
  <si>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</si>
  <si>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</si>
  <si>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</si>
  <si>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</si>
  <si>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</si>
  <si>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</si>
  <si>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</si>
  <si>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</si>
  <si>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</si>
  <si>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</si>
  <si>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</si>
  <si>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</si>
  <si>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</si>
  <si>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</si>
  <si>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</si>
  <si>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</si>
  <si>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</si>
  <si>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</si>
  <si>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</si>
  <si>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</si>
  <si>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</si>
  <si>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</si>
  <si>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</si>
  <si>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</si>
  <si>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</si>
  <si>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</si>
  <si>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</si>
  <si>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</si>
  <si>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</si>
  <si>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</si>
  <si>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</si>
  <si>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</si>
  <si>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</si>
  <si>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</si>
  <si>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</si>
  <si>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</si>
  <si>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</si>
  <si>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</si>
  <si>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</si>
  <si>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</si>
  <si>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</si>
  <si>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</si>
  <si>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</si>
  <si>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</si>
  <si>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</si>
  <si>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</si>
  <si>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</si>
  <si>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</si>
  <si>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</si>
  <si>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</si>
  <si>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</si>
  <si>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</si>
  <si>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</si>
  <si>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</si>
  <si>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</si>
  <si>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</si>
  <si>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</si>
  <si>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</si>
  <si>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</si>
  <si>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</si>
  <si>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</si>
  <si>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</si>
  <si>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</si>
  <si>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</si>
  <si>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</si>
  <si>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</si>
  <si>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</si>
  <si>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</si>
  <si>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</si>
  <si>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</si>
  <si>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</si>
  <si>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</si>
  <si>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</si>
  <si>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</si>
  <si>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</si>
  <si>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</si>
  <si>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</si>
  <si>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</si>
  <si>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</si>
  <si>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</si>
  <si>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</si>
  <si>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</si>
  <si>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</si>
  <si>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</si>
  <si>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</si>
  <si>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</si>
  <si>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</si>
  <si>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</si>
  <si>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</si>
  <si>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</si>
  <si>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</si>
  <si>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</si>
  <si>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</si>
  <si>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</si>
  <si>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</si>
  <si>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</si>
  <si>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</si>
  <si>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</si>
  <si>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</si>
  <si>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</si>
  <si>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</si>
  <si>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</si>
  <si>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</si>
  <si>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</si>
  <si>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</si>
  <si>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</si>
  <si>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</si>
  <si>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</si>
  <si>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</si>
  <si>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</si>
  <si>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</si>
  <si>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</si>
  <si>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</si>
  <si>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</si>
  <si>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</si>
  <si>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</si>
  <si>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</si>
  <si>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</si>
  <si>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</si>
  <si>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</si>
  <si>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</si>
  <si>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</si>
  <si>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</si>
  <si>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</si>
  <si>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</si>
  <si>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</si>
  <si>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</si>
  <si>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</si>
  <si>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</si>
  <si>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</si>
  <si>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</si>
  <si>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</si>
  <si>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</si>
  <si>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</si>
  <si>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</si>
  <si>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</si>
  <si>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</si>
  <si>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</si>
  <si>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</si>
  <si>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</si>
  <si>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</si>
  <si>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</si>
  <si>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</si>
  <si>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</si>
  <si>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</si>
  <si>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</si>
  <si>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</si>
  <si>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</si>
  <si>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</si>
  <si>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</si>
  <si>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</si>
  <si>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</si>
  <si>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</si>
  <si>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</si>
  <si>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</si>
  <si>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</si>
  <si>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</si>
  <si>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</si>
  <si>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</si>
  <si>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</si>
  <si>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</si>
  <si>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</si>
  <si>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</si>
  <si>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</si>
  <si>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</si>
  <si>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</si>
  <si>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</si>
  <si>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</si>
  <si>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</si>
  <si>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</si>
  <si>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</si>
  <si>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</si>
  <si>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</si>
  <si>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</si>
  <si>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</si>
  <si>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</si>
  <si>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</si>
  <si>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</si>
  <si>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</si>
  <si>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</si>
  <si>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</si>
  <si>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</si>
  <si>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</si>
  <si>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</si>
  <si>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</si>
  <si>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</si>
  <si>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</si>
  <si>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</si>
  <si>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</si>
  <si>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</si>
  <si>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</si>
  <si>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</si>
  <si>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</si>
  <si>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</si>
  <si>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</si>
  <si>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</si>
  <si>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</si>
  <si>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</si>
  <si>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</si>
  <si>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</si>
  <si>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</si>
  <si>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</si>
  <si>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</si>
  <si>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</si>
  <si>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</si>
  <si>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</si>
  <si>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</si>
  <si>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</si>
  <si>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</si>
  <si>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</si>
  <si>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</si>
  <si>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</si>
  <si>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</si>
  <si>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</si>
  <si>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</si>
  <si>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</si>
  <si>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</si>
  <si>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</si>
  <si>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</si>
  <si>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</si>
  <si>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</si>
  <si>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</si>
  <si>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</si>
  <si>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</si>
  <si>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</si>
  <si>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</si>
  <si>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</si>
  <si>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</si>
  <si>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</si>
  <si>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</si>
  <si>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</si>
  <si>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</si>
  <si>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</si>
  <si>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</si>
  <si>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</si>
  <si>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</si>
  <si>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</si>
  <si>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</si>
  <si>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</si>
  <si>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</si>
  <si>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</si>
  <si>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</si>
  <si>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</si>
  <si>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</si>
  <si>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</si>
  <si>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</si>
  <si>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</si>
  <si>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</si>
  <si>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</si>
  <si>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</si>
  <si>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</si>
  <si>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</si>
  <si>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</si>
  <si>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</si>
  <si>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</si>
  <si>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</si>
  <si>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</si>
  <si>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</si>
  <si>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</si>
  <si>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</si>
  <si>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</si>
  <si>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</si>
  <si>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</si>
  <si>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</si>
  <si>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</si>
  <si>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</si>
  <si>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</si>
  <si>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</si>
  <si>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</si>
  <si>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</si>
  <si>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</si>
  <si>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</si>
  <si>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</si>
  <si>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</si>
  <si>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</si>
  <si>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</si>
  <si>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</si>
  <si>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</si>
  <si>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</si>
  <si>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</si>
  <si>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</si>
  <si>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</si>
  <si>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</si>
  <si>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</si>
  <si>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</si>
  <si>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</si>
  <si>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</si>
  <si>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</si>
  <si>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</si>
  <si>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</si>
  <si>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</si>
  <si>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</si>
  <si>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</si>
  <si>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</si>
  <si>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</si>
  <si>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</si>
  <si>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</si>
  <si>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</si>
  <si>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</si>
  <si>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</si>
  <si>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</si>
  <si>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</si>
  <si>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</si>
  <si>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</si>
  <si>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</si>
  <si>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</si>
  <si>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</si>
  <si>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</si>
  <si>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</si>
  <si>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</si>
  <si>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</si>
  <si>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</si>
  <si>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</si>
  <si>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</si>
  <si>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</si>
  <si>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</si>
  <si>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</si>
  <si>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</si>
  <si>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</si>
  <si>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</si>
  <si>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</si>
  <si>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</si>
  <si>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</si>
  <si>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</si>
  <si>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</si>
  <si>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</si>
  <si>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</si>
  <si>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</si>
  <si>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</si>
  <si>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</si>
  <si>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</si>
  <si>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</si>
  <si>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</si>
  <si>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</si>
  <si>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</si>
  <si>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</si>
  <si>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</si>
  <si>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</si>
  <si>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</si>
  <si>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</si>
  <si>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</si>
  <si>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</si>
  <si>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</si>
  <si>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</si>
  <si>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</si>
  <si>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</si>
  <si>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</si>
  <si>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</si>
  <si>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</si>
  <si>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</si>
  <si>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</si>
  <si>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</si>
  <si>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</si>
  <si>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</si>
  <si>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</si>
  <si>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</si>
  <si>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</si>
  <si>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</si>
  <si>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</si>
  <si>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</si>
  <si>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</si>
  <si>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</si>
  <si>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</si>
  <si>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</si>
  <si>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</si>
  <si>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</si>
  <si>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</si>
  <si>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</si>
  <si>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</si>
  <si>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</si>
  <si>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</si>
  <si>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</si>
  <si>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</si>
  <si>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</si>
  <si>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</si>
  <si>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</si>
  <si>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</si>
  <si>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</si>
  <si>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</si>
  <si>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</si>
  <si>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</si>
  <si>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</si>
  <si>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</si>
  <si>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</si>
  <si>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</si>
  <si>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</si>
  <si>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</si>
  <si>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</si>
  <si>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</si>
  <si>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</si>
  <si>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</si>
  <si>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</si>
  <si>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</si>
  <si>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</si>
  <si>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</si>
  <si>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</si>
  <si>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</si>
  <si>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</si>
  <si>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</si>
  <si>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</si>
  <si>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</si>
  <si>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</si>
  <si>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</si>
  <si>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</si>
  <si>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</si>
  <si>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</si>
  <si>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</si>
  <si>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</si>
  <si>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</si>
  <si>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</si>
  <si>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</si>
  <si>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</si>
  <si>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</si>
  <si>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</si>
  <si>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</si>
  <si>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</si>
  <si>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</si>
  <si>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</si>
  <si>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</si>
  <si>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</si>
  <si>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</si>
  <si>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</si>
  <si>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</si>
  <si>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</si>
  <si>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</si>
  <si>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</si>
  <si>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</si>
  <si>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</si>
  <si>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</si>
  <si>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</si>
  <si>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</si>
  <si>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</si>
  <si>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</si>
  <si>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</si>
  <si>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</si>
  <si>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</si>
  <si>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</si>
  <si>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</si>
  <si>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</si>
  <si>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</si>
  <si>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</si>
  <si>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</si>
  <si>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</si>
  <si>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</si>
  <si>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</si>
  <si>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</si>
  <si>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</si>
  <si>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</si>
  <si>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</si>
  <si>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</si>
  <si>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</si>
  <si>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</si>
  <si>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</si>
  <si>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</si>
  <si>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</si>
  <si>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</si>
  <si>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</si>
  <si>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</si>
  <si>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</si>
  <si>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</si>
  <si>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</si>
  <si>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</si>
  <si>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</si>
  <si>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</si>
  <si>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</si>
  <si>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</si>
  <si>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</si>
  <si>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</si>
  <si>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</si>
  <si>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</si>
  <si>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</si>
  <si>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</si>
  <si>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</si>
  <si>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</si>
  <si>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</si>
  <si>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</si>
  <si>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</si>
  <si>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</si>
  <si>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</si>
  <si>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</si>
  <si>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</si>
  <si>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</si>
  <si>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</si>
  <si>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</si>
  <si>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</si>
  <si>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</si>
  <si>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</si>
  <si>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</si>
  <si>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</si>
  <si>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</si>
  <si>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</si>
  <si>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</si>
  <si>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</si>
  <si>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</si>
  <si>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</si>
  <si>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</si>
  <si>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</si>
  <si>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</si>
  <si>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</si>
  <si>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</si>
  <si>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</si>
  <si>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</si>
  <si>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</si>
  <si>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</si>
  <si>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</si>
  <si>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</si>
  <si>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</si>
  <si>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</si>
  <si>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</si>
  <si>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</si>
  <si>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</si>
  <si>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</si>
  <si>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</si>
  <si>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</si>
  <si>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</si>
  <si>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</si>
  <si>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</si>
  <si>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</si>
  <si>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</si>
  <si>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</si>
  <si>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</si>
  <si>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</si>
  <si>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</si>
  <si>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</si>
  <si>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</si>
  <si>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</si>
  <si>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</si>
  <si>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</si>
  <si>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</si>
  <si>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</si>
  <si>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</si>
  <si>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</si>
  <si>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</si>
  <si>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</si>
  <si>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</si>
  <si>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</si>
  <si>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</si>
  <si>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</si>
  <si>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</si>
  <si>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</si>
  <si>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</si>
  <si>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</si>
  <si>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</si>
  <si>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</si>
  <si>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</si>
  <si>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</si>
  <si>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</si>
  <si>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</si>
  <si>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</si>
  <si>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</si>
  <si>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</si>
  <si>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</si>
  <si>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</si>
  <si>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</si>
  <si>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</si>
  <si>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</si>
  <si>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</si>
  <si>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</si>
  <si>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</si>
  <si>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</si>
  <si>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</si>
  <si>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</si>
  <si>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</si>
  <si>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</si>
  <si>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</si>
  <si>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</si>
  <si>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</si>
  <si>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</si>
  <si>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</si>
  <si>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</si>
  <si>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</si>
  <si>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</si>
  <si>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</si>
  <si>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</si>
  <si>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</si>
  <si>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</si>
  <si>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</si>
  <si>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</si>
  <si>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</si>
  <si>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</si>
  <si>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</si>
  <si>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</si>
  <si>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</si>
  <si>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</si>
  <si>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</si>
  <si>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</si>
  <si>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</si>
  <si>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</si>
  <si>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</si>
  <si>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</si>
  <si>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</si>
  <si>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</si>
  <si>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</si>
  <si>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</si>
  <si>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</si>
  <si>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</si>
  <si>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</si>
  <si>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</si>
  <si>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</si>
  <si>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</si>
  <si>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</si>
  <si>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</si>
  <si>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</si>
  <si>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</si>
  <si>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</si>
  <si>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</si>
  <si>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</si>
  <si>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</si>
  <si>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</si>
  <si>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</si>
  <si>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</si>
  <si>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</si>
  <si>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</si>
  <si>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</si>
  <si>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</si>
  <si>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</si>
  <si>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</si>
  <si>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</si>
  <si>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</si>
  <si>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</si>
  <si>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</si>
  <si>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</si>
  <si>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</si>
  <si>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</si>
  <si>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</si>
  <si>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</si>
  <si>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</si>
  <si>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</si>
  <si>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</si>
  <si>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</si>
  <si>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</si>
  <si>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</si>
  <si>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</si>
  <si>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</si>
  <si>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</si>
  <si>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</si>
  <si>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</si>
  <si>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</si>
  <si>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</si>
  <si>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</si>
  <si>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</si>
  <si>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</si>
  <si>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</si>
  <si>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</si>
  <si>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</si>
  <si>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</si>
  <si>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</si>
  <si>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</si>
  <si>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</si>
  <si>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</si>
  <si>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</si>
  <si>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</si>
  <si>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</si>
  <si>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</si>
  <si>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</si>
  <si>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</si>
  <si>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</si>
  <si>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</si>
  <si>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</si>
  <si>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</si>
  <si>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</si>
  <si>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</si>
  <si>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</si>
  <si>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</si>
  <si>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</si>
  <si>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</si>
  <si>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</si>
  <si>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</si>
  <si>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</si>
  <si>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</si>
  <si>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</si>
  <si>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</si>
  <si>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</si>
  <si>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</si>
  <si>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</si>
  <si>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</si>
  <si>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</si>
  <si>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</si>
  <si>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</si>
  <si>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</si>
  <si>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</si>
  <si>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</si>
  <si>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</si>
  <si>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</si>
  <si>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</si>
  <si>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</si>
  <si>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</si>
  <si>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</si>
  <si>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</si>
  <si>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</si>
  <si>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</si>
  <si>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</si>
  <si>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</si>
  <si>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</si>
  <si>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</si>
  <si>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</si>
  <si>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</si>
  <si>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</si>
  <si>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</si>
  <si>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</si>
  <si>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</si>
  <si>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</si>
  <si>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</si>
  <si>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</si>
  <si>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</si>
  <si>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</si>
  <si>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</si>
  <si>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</si>
  <si>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</si>
  <si>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</si>
  <si>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</si>
  <si>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</si>
  <si>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</si>
  <si>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</si>
  <si>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</si>
  <si>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</si>
  <si>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</si>
  <si>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</si>
  <si>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</si>
  <si>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</si>
  <si>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</si>
  <si>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</si>
  <si>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</si>
  <si>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</si>
  <si>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</si>
  <si>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</si>
  <si>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</si>
  <si>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</si>
  <si>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</si>
  <si>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</si>
  <si>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</si>
  <si>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</si>
  <si>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</si>
  <si>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</si>
  <si>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</si>
  <si>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</si>
  <si>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</si>
  <si>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</si>
  <si>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</si>
  <si>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</si>
  <si>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</si>
  <si>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</si>
  <si>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</si>
  <si>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</si>
  <si>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</si>
  <si>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</si>
  <si>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</si>
  <si>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</si>
  <si>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</si>
  <si>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</si>
  <si>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</si>
  <si>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</si>
  <si>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</si>
  <si>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</si>
  <si>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</si>
  <si>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</si>
  <si>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</si>
  <si>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</si>
  <si>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</si>
  <si>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</si>
  <si>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</si>
  <si>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</si>
  <si>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</si>
  <si>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</si>
  <si>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</si>
  <si>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</si>
  <si>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</si>
  <si>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</si>
  <si>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</si>
  <si>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</si>
  <si>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</si>
  <si>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</si>
  <si>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</si>
  <si>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</si>
  <si>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</si>
  <si>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</si>
  <si>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</si>
  <si>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</si>
  <si>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</si>
  <si>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</si>
  <si>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</si>
  <si>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</si>
  <si>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</si>
  <si>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</si>
  <si>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</si>
  <si>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</si>
  <si>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</si>
  <si>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</si>
  <si>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</si>
  <si>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</si>
  <si>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</si>
  <si>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</si>
  <si>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</si>
  <si>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</si>
  <si>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</si>
  <si>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</si>
  <si>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</si>
  <si>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</si>
  <si>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</si>
  <si>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</si>
  <si>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</si>
  <si>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</si>
  <si>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</si>
  <si>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</si>
  <si>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</si>
  <si>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</si>
  <si>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</si>
  <si>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</si>
  <si>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</si>
  <si>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</si>
  <si>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</si>
  <si>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</si>
  <si>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</si>
  <si>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</si>
  <si>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</si>
  <si>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</si>
  <si>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</si>
  <si>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</si>
  <si>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</si>
  <si>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</si>
  <si>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</si>
  <si>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</si>
  <si>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</si>
  <si>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</si>
  <si>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</si>
  <si>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</si>
  <si>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</si>
  <si>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</si>
  <si>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</si>
  <si>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</si>
  <si>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</si>
  <si>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</si>
  <si>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</si>
  <si>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</si>
  <si>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</si>
  <si>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</si>
  <si>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</si>
  <si>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</si>
  <si>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</si>
  <si>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</si>
  <si>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</si>
  <si>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</si>
  <si>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</si>
  <si>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</si>
  <si>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</si>
  <si>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</si>
  <si>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</si>
  <si>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</si>
  <si>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</si>
  <si>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</si>
  <si>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</si>
  <si>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</si>
  <si>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</si>
  <si>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</si>
  <si>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</si>
  <si>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</si>
  <si>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</si>
  <si>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</si>
  <si>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</si>
  <si>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</si>
  <si>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</si>
  <si>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</si>
  <si>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</si>
  <si>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</si>
  <si>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</si>
  <si>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</si>
  <si>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</si>
  <si>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</si>
  <si>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</si>
  <si>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</si>
  <si>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</si>
  <si>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</si>
  <si>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</si>
  <si>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</si>
  <si>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</si>
  <si>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</si>
  <si>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</si>
  <si>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</si>
  <si>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</si>
  <si>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</si>
  <si>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</si>
  <si>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</si>
  <si>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</si>
  <si>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</si>
  <si>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</si>
  <si>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</si>
  <si>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</si>
  <si>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</si>
  <si>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</si>
  <si>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</si>
  <si>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</si>
  <si>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</si>
  <si>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</si>
  <si>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</si>
  <si>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</si>
  <si>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</si>
  <si>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</si>
  <si>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</si>
  <si>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</si>
  <si>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</si>
  <si>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</si>
  <si>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</si>
  <si>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</si>
  <si>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</si>
  <si>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</si>
  <si>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</si>
  <si>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</si>
  <si>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</si>
  <si>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</si>
  <si>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</si>
  <si>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</si>
  <si>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</si>
  <si>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</si>
  <si>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</si>
  <si>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</si>
  <si>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</si>
  <si>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</si>
  <si>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</si>
  <si>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</si>
  <si>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</si>
  <si>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</si>
  <si>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</si>
  <si>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</si>
  <si>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</si>
  <si>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</si>
  <si>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</si>
  <si>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</si>
  <si>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</si>
  <si>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</si>
  <si>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</si>
  <si>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</si>
  <si>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</si>
  <si>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</si>
  <si>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</si>
  <si>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</si>
  <si>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</si>
  <si>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</si>
  <si>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</si>
  <si>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</si>
  <si>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</si>
  <si>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</si>
  <si>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</si>
  <si>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</si>
  <si>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</si>
  <si>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</si>
  <si>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</si>
  <si>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</si>
  <si>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</si>
  <si>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</si>
  <si>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</si>
  <si>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</si>
  <si>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</si>
  <si>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</si>
  <si>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</si>
  <si>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</si>
  <si>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</si>
  <si>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</si>
  <si>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</si>
  <si>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</si>
  <si>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</si>
  <si>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</si>
  <si>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</si>
  <si>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</si>
  <si>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</si>
  <si>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</si>
  <si>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</si>
  <si>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</si>
  <si>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</si>
  <si>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</si>
  <si>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</si>
  <si>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</si>
  <si>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</si>
  <si>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</si>
  <si>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</si>
  <si>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</si>
  <si>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</si>
  <si>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</si>
  <si>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</si>
  <si>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</si>
  <si>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</si>
  <si>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</si>
  <si>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</si>
  <si>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</si>
  <si>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</si>
  <si>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</si>
  <si>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</si>
  <si>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</si>
  <si>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</si>
  <si>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</si>
  <si>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</si>
  <si>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</si>
  <si>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</si>
  <si>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</si>
  <si>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</si>
  <si>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</si>
  <si>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</si>
  <si>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</si>
  <si>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</si>
  <si>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</si>
  <si>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</si>
  <si>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</si>
  <si>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</si>
  <si>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</si>
  <si>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</si>
  <si>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</si>
  <si>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</si>
  <si>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</si>
  <si>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</si>
  <si>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</si>
  <si>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</si>
  <si>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</si>
  <si>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</si>
  <si>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</si>
  <si>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</si>
  <si>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</si>
  <si>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</si>
  <si>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</si>
  <si>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</si>
  <si>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</si>
  <si>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</si>
  <si>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</si>
  <si>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</si>
  <si>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</si>
  <si>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</si>
  <si>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</si>
  <si>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</si>
  <si>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</si>
  <si>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</si>
  <si>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</si>
  <si>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</si>
  <si>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</si>
  <si>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</si>
  <si>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</si>
  <si>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</si>
  <si>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</si>
  <si>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</si>
  <si>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</si>
  <si>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</si>
  <si>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</si>
  <si>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</si>
  <si>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</si>
  <si>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</si>
  <si>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</si>
  <si>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</si>
  <si>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</si>
  <si>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</si>
  <si>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</si>
  <si>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</si>
  <si>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</si>
  <si>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</si>
  <si>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</si>
  <si>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</si>
  <si>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</si>
  <si>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</si>
  <si>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</si>
  <si>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</si>
  <si>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</si>
  <si>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</si>
  <si>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</si>
  <si>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</si>
  <si>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</si>
  <si>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</si>
  <si>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</si>
  <si>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</si>
  <si>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</si>
  <si>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</si>
  <si>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</si>
  <si>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</si>
  <si>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</si>
  <si>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</si>
  <si>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</si>
  <si>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</si>
  <si>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</si>
  <si>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</si>
  <si>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</si>
  <si>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</si>
  <si>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</si>
  <si>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</si>
  <si>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</si>
  <si>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</si>
  <si>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</si>
  <si>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</si>
  <si>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</si>
  <si>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</si>
  <si>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</si>
  <si>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</si>
  <si>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</si>
  <si>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</si>
  <si>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</si>
  <si>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</si>
  <si>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</si>
  <si>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</si>
  <si>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</si>
  <si>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</si>
  <si>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</si>
  <si>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</si>
  <si>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</si>
  <si>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</si>
  <si>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</si>
  <si>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</si>
  <si>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</si>
  <si>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</si>
  <si>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</si>
  <si>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</si>
  <si>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</si>
  <si>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</si>
  <si>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</si>
  <si>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</si>
  <si>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</si>
  <si>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</si>
  <si>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</si>
  <si>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</si>
  <si>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</si>
  <si>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</si>
  <si>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</si>
  <si>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</si>
  <si>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</si>
  <si>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</si>
  <si>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</si>
  <si>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</si>
  <si>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</si>
  <si>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</si>
  <si>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</si>
  <si>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</si>
  <si>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</si>
  <si>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</si>
  <si>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</si>
  <si>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</si>
  <si>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</si>
  <si>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</si>
  <si>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</si>
  <si>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</si>
  <si>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</si>
  <si>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</si>
  <si>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</si>
  <si>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</si>
  <si>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</si>
  <si>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</si>
  <si>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</si>
  <si>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</si>
  <si>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</si>
  <si>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</si>
  <si>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</si>
  <si>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</si>
  <si>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</si>
  <si>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</si>
  <si>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</si>
  <si>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</si>
  <si>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</si>
  <si>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</si>
  <si>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</si>
  <si>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</si>
  <si>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</si>
  <si>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</si>
  <si>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</si>
  <si>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</si>
  <si>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</si>
  <si>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</si>
  <si>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</si>
  <si>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</si>
  <si>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</si>
  <si>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</si>
  <si>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</si>
  <si>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</si>
  <si>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</si>
  <si>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</si>
  <si>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</si>
  <si>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</si>
  <si>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</si>
  <si>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</si>
  <si>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</si>
  <si>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</si>
  <si>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</si>
  <si>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</si>
  <si>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</si>
  <si>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</si>
  <si>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</si>
  <si>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</si>
  <si>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</si>
  <si>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</si>
  <si>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</si>
  <si>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</si>
  <si>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</si>
  <si>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</si>
  <si>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</si>
  <si>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</si>
  <si>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</si>
  <si>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</si>
  <si>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</si>
  <si>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</si>
  <si>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</si>
  <si>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</si>
  <si>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</si>
  <si>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</si>
  <si>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</si>
  <si>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</si>
  <si>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</si>
  <si>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</si>
  <si>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</si>
  <si>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</si>
  <si>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</si>
  <si>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</si>
  <si>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</si>
  <si>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</si>
  <si>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</si>
  <si>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</si>
  <si>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</si>
  <si>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</si>
  <si>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</si>
  <si>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</si>
  <si>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</si>
  <si>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</si>
  <si>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</si>
  <si>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</si>
  <si>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</si>
  <si>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</si>
  <si>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</si>
  <si>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</si>
  <si>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</si>
  <si>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</si>
  <si>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</si>
  <si>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</si>
  <si>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</si>
  <si>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</si>
  <si>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</si>
  <si>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</si>
  <si>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</si>
  <si>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</si>
  <si>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</si>
  <si>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</si>
  <si>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</si>
  <si>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</si>
  <si>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</si>
  <si>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</si>
  <si>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</si>
  <si>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</si>
  <si>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</si>
  <si>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</si>
  <si>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</si>
  <si>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</si>
  <si>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</si>
  <si>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</si>
  <si>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</si>
  <si>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</si>
  <si>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</si>
  <si>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</si>
  <si>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</si>
  <si>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</si>
  <si>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</si>
  <si>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</si>
  <si>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</si>
  <si>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</si>
  <si>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</si>
  <si>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</si>
  <si>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</si>
  <si>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</si>
  <si>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</si>
  <si>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</si>
  <si>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</si>
  <si>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</si>
  <si>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</si>
  <si>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</si>
  <si>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</si>
  <si>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</si>
  <si>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</si>
  <si>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</si>
  <si>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</si>
  <si>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</si>
  <si>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</si>
  <si>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</si>
  <si>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</si>
  <si>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</si>
  <si>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</si>
  <si>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</si>
  <si>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</si>
  <si>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</si>
  <si>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</si>
  <si>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</si>
  <si>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</si>
  <si>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</si>
  <si>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</si>
  <si>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</si>
  <si>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</si>
  <si>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</si>
  <si>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</si>
  <si>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</si>
  <si>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</si>
  <si>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</si>
  <si>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</si>
  <si>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</si>
  <si>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</si>
  <si>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</si>
  <si>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</si>
  <si>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</si>
  <si>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</si>
  <si>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</si>
  <si>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</si>
  <si>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</si>
  <si>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</si>
  <si>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</si>
  <si>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</si>
  <si>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</si>
  <si>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</si>
  <si>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</si>
  <si>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</si>
  <si>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</si>
  <si>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</si>
  <si>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</si>
  <si>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</si>
  <si>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</si>
  <si>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</si>
  <si>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</si>
  <si>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</si>
  <si>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</si>
  <si>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</si>
  <si>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</si>
  <si>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</si>
  <si>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</si>
  <si>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</si>
  <si>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</si>
  <si>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</si>
  <si>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</si>
  <si>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</si>
  <si>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</si>
  <si>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</si>
  <si>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</si>
  <si>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</si>
  <si>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</si>
  <si>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</si>
  <si>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</si>
  <si>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</si>
  <si>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</si>
  <si>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</si>
  <si>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</si>
  <si>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</si>
  <si>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</si>
  <si>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</si>
  <si>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</si>
  <si>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</si>
  <si>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</si>
  <si>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</si>
  <si>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</si>
  <si>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</si>
  <si>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</si>
  <si>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</si>
  <si>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</si>
  <si>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</si>
  <si>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</si>
  <si>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</si>
  <si>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</si>
  <si>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</si>
  <si>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</si>
  <si>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</si>
  <si>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</si>
  <si>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</si>
  <si>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</si>
  <si>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</si>
  <si>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</si>
  <si>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</si>
  <si>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</si>
  <si>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</si>
  <si>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</si>
  <si>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</si>
  <si>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</si>
  <si>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</si>
  <si>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</si>
  <si>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</si>
  <si>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</si>
  <si>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</si>
  <si>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</si>
  <si>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</si>
  <si>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</si>
  <si>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</si>
  <si>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</si>
  <si>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</si>
  <si>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</si>
  <si>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</si>
  <si>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</si>
  <si>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</si>
  <si>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</si>
  <si>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</si>
  <si>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</si>
  <si>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</si>
  <si>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</si>
  <si>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</si>
  <si>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</si>
  <si>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</si>
  <si>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</si>
  <si>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</si>
  <si>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</si>
  <si>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</si>
  <si>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</si>
  <si>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</si>
  <si>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</si>
  <si>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</si>
  <si>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</si>
  <si>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</si>
  <si>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</si>
  <si>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</si>
  <si>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</si>
  <si>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</si>
  <si>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</si>
  <si>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</si>
  <si>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</si>
  <si>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</si>
  <si>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</si>
  <si>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</si>
  <si>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</si>
  <si>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</si>
  <si>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</si>
  <si>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</si>
  <si>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</si>
  <si>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</si>
  <si>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</si>
  <si>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</si>
  <si>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</si>
  <si>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</si>
  <si>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</si>
  <si>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</si>
  <si>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</si>
  <si>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</si>
  <si>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</si>
  <si>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</si>
  <si>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</si>
  <si>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</si>
  <si>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</si>
  <si>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</si>
  <si>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</si>
  <si>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</si>
  <si>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</si>
  <si>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</si>
  <si>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</si>
  <si>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</si>
  <si>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</si>
  <si>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</si>
  <si>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</si>
  <si>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</si>
  <si>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</si>
  <si>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</si>
  <si>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</si>
  <si>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</si>
  <si>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</si>
  <si>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</si>
  <si>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</si>
  <si>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</si>
  <si>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</si>
  <si>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</si>
  <si>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</si>
  <si>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</si>
  <si>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</si>
  <si>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</si>
  <si>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</si>
  <si>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</si>
  <si>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</si>
  <si>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</si>
  <si>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</si>
  <si>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</si>
  <si>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</si>
  <si>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</si>
  <si>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</si>
  <si>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</si>
  <si>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</si>
  <si>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</si>
  <si>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</si>
  <si>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</si>
  <si>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</si>
  <si>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</si>
  <si>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</si>
  <si>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</si>
  <si>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</si>
  <si>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</si>
  <si>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</si>
  <si>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</si>
  <si>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</si>
  <si>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</si>
  <si>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</si>
  <si>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</si>
  <si>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</si>
  <si>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</si>
  <si>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</si>
  <si>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</si>
  <si>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</si>
  <si>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</si>
  <si>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</si>
  <si>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</si>
  <si>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</si>
  <si>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</si>
  <si>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</si>
  <si>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</si>
  <si>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</si>
  <si>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</si>
  <si>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</si>
  <si>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</si>
  <si>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</si>
  <si>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</si>
  <si>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</si>
  <si>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</si>
  <si>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</si>
  <si>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</si>
  <si>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</si>
  <si>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</si>
  <si>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</si>
  <si>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</si>
  <si>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</si>
  <si>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</si>
  <si>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</si>
  <si>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</si>
  <si>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</si>
  <si>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</si>
  <si>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</si>
  <si>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</si>
  <si>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</si>
  <si>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</si>
  <si>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</si>
  <si>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</si>
  <si>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</si>
  <si>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</si>
  <si>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</si>
  <si>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</si>
  <si>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</si>
  <si>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</si>
  <si>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</si>
  <si>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</si>
  <si>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</si>
  <si>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</si>
  <si>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</si>
  <si>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</si>
  <si>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</si>
  <si>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</si>
  <si>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</si>
  <si>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</si>
  <si>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</si>
  <si>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</si>
  <si>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</si>
  <si>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</si>
  <si>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</si>
  <si>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</si>
  <si>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</si>
  <si>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</si>
  <si>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</si>
  <si>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</si>
  <si>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</si>
  <si>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</si>
  <si>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</si>
  <si>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</si>
  <si>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</si>
  <si>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</si>
  <si>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</si>
  <si>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</si>
  <si>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</si>
  <si>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</si>
  <si>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</si>
  <si>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</si>
  <si>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</si>
  <si>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</si>
  <si>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</si>
  <si>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</si>
  <si>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</si>
  <si>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</si>
  <si>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</si>
  <si>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</si>
  <si>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</si>
  <si>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</si>
  <si>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</si>
  <si>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</si>
  <si>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</si>
  <si>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</si>
  <si>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</si>
  <si>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</si>
  <si>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</si>
  <si>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</si>
  <si>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</si>
  <si>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</si>
  <si>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</si>
  <si>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</si>
  <si>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</si>
  <si>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</si>
  <si>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</si>
  <si>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</si>
  <si>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</si>
  <si>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</si>
  <si>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</si>
  <si>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</si>
  <si>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</si>
  <si>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</si>
  <si>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</si>
  <si>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</si>
  <si>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</si>
  <si>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</si>
  <si>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</si>
  <si>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</si>
  <si>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</si>
  <si>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</si>
  <si>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</si>
  <si>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</si>
  <si>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</si>
  <si>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</si>
  <si>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</si>
  <si>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</si>
  <si>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</si>
  <si>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</si>
  <si>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</si>
  <si>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</si>
  <si>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</si>
  <si>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</si>
  <si>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</si>
  <si>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</si>
  <si>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</si>
  <si>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</si>
  <si>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</si>
  <si>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</si>
  <si>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</si>
  <si>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</si>
  <si>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</si>
  <si>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</si>
  <si>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</si>
  <si>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</si>
  <si>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</si>
  <si>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</si>
  <si>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</si>
  <si>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</si>
  <si>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</si>
  <si>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</si>
  <si>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</si>
  <si>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</si>
  <si>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</si>
  <si>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</si>
  <si>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</si>
  <si>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</si>
  <si>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</si>
  <si>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</si>
  <si>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</si>
  <si>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</si>
  <si>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</si>
  <si>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</si>
  <si>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</si>
  <si>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</si>
  <si>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</si>
  <si>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</si>
  <si>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</si>
  <si>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</si>
  <si>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</si>
  <si>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</si>
  <si>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</si>
  <si>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</si>
  <si>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</si>
  <si>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</si>
  <si>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</si>
  <si>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</si>
  <si>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</si>
  <si>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</si>
  <si>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</si>
  <si>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</si>
  <si>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</si>
  <si>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</si>
  <si>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</si>
  <si>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</si>
  <si>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</si>
  <si>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</si>
  <si>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</si>
  <si>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</si>
  <si>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</si>
  <si>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</si>
  <si>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</si>
  <si>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</si>
  <si>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</si>
  <si>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</si>
  <si>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</si>
  <si>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</si>
  <si>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</si>
  <si>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</si>
  <si>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</si>
  <si>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</si>
  <si>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</si>
  <si>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</si>
  <si>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</si>
  <si>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</si>
  <si>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</si>
  <si>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</si>
  <si>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</si>
  <si>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</si>
  <si>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</si>
  <si>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</si>
  <si>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</si>
  <si>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</si>
  <si>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</si>
  <si>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</si>
  <si>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</si>
  <si>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</si>
  <si>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</si>
  <si>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</si>
  <si>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</si>
  <si>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</si>
  <si>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</si>
  <si>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</si>
  <si>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</si>
  <si>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</si>
  <si>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</si>
  <si>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</si>
  <si>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</si>
  <si>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</si>
  <si>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</si>
  <si>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</si>
  <si>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</si>
  <si>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</si>
  <si>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</si>
  <si>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</si>
  <si>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</si>
  <si>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</si>
  <si>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</si>
  <si>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</si>
  <si>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</si>
  <si>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</si>
  <si>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</si>
  <si>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</si>
  <si>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</si>
  <si>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</si>
  <si>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</si>
  <si>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</si>
  <si>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</si>
  <si>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</si>
  <si>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</si>
  <si>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</si>
  <si>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</si>
  <si>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</si>
  <si>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</si>
  <si>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</si>
  <si>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</si>
  <si>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</si>
  <si>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</si>
  <si>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</si>
  <si>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</si>
  <si>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</si>
  <si>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</si>
  <si>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</si>
  <si>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</si>
  <si>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</si>
  <si>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</si>
  <si>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</si>
  <si>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</si>
  <si>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</si>
  <si>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</si>
  <si>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</si>
  <si>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</si>
  <si>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</si>
  <si>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</si>
  <si>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</si>
  <si>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</si>
  <si>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</si>
  <si>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</si>
  <si>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</si>
  <si>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</si>
  <si>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</si>
  <si>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</si>
  <si>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</si>
  <si>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</si>
  <si>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</si>
  <si>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</si>
  <si>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</si>
  <si>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</si>
  <si>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</si>
  <si>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</si>
  <si>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</si>
  <si>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</si>
  <si>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</si>
  <si>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</si>
  <si>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</si>
  <si>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</si>
  <si>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</si>
  <si>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</si>
  <si>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</si>
  <si>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</si>
  <si>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</si>
  <si>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</si>
  <si>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</si>
  <si>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</si>
  <si>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</si>
  <si>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</si>
  <si>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</si>
  <si>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</si>
  <si>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</si>
  <si>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</si>
  <si>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</si>
  <si>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</si>
  <si>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</si>
  <si>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</si>
  <si>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</si>
  <si>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</si>
  <si>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</si>
  <si>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</si>
  <si>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</si>
  <si>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</si>
  <si>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</si>
  <si>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</si>
  <si>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</si>
  <si>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</si>
  <si>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</si>
  <si>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</si>
  <si>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</si>
  <si>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</si>
  <si>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</si>
  <si>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</si>
  <si>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</si>
  <si>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</si>
  <si>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</si>
  <si>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</si>
  <si>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</si>
  <si>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</si>
  <si>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</si>
  <si>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</si>
  <si>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</si>
  <si>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</si>
  <si>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</si>
  <si>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</si>
  <si>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</si>
  <si>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</si>
  <si>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</si>
  <si>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</si>
  <si>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</si>
  <si>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</si>
  <si>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</si>
  <si>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</si>
  <si>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</si>
  <si>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</si>
  <si>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</si>
  <si>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</si>
  <si>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</si>
  <si>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</si>
  <si>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</si>
  <si>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</si>
  <si>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</si>
  <si>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</si>
  <si>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</si>
  <si>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</si>
  <si>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</si>
  <si>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</si>
  <si>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</si>
  <si>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</si>
  <si>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</si>
  <si>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</si>
  <si>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</si>
  <si>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</si>
  <si>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</si>
  <si>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</si>
  <si>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</si>
  <si>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</si>
  <si>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</si>
  <si>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</si>
  <si>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</si>
  <si>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</si>
  <si>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</si>
  <si>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</si>
  <si>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</si>
  <si>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</si>
  <si>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</si>
  <si>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</si>
  <si>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</si>
  <si>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</si>
  <si>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</si>
  <si>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</si>
  <si>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</si>
  <si>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</si>
  <si>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</si>
  <si>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</si>
  <si>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</si>
  <si>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</si>
  <si>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</si>
  <si>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</si>
  <si>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</si>
  <si>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</si>
  <si>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</si>
  <si>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</si>
  <si>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</si>
  <si>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</si>
  <si>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</si>
  <si>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</si>
  <si>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</si>
  <si>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</si>
  <si>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</si>
  <si>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</si>
  <si>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</si>
  <si>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</si>
  <si>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</si>
  <si>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</si>
  <si>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</si>
  <si>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</si>
  <si>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</si>
  <si>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</si>
  <si>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</si>
  <si>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</si>
  <si>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</si>
  <si>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</si>
  <si>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</si>
  <si>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</si>
  <si>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</si>
  <si>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</si>
  <si>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</si>
  <si>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</si>
  <si>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</si>
  <si>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</si>
  <si>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</si>
  <si>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</si>
  <si>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</si>
  <si>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</si>
  <si>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</si>
  <si>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</si>
  <si>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</si>
  <si>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</si>
  <si>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</si>
  <si>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</si>
  <si>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</si>
  <si>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</si>
  <si>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</si>
  <si>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</si>
  <si>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</si>
  <si>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</si>
  <si>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</si>
  <si>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</si>
  <si>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</si>
  <si>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</si>
  <si>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</si>
  <si>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</si>
  <si>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</si>
  <si>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</si>
  <si>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</si>
  <si>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</si>
  <si>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</si>
  <si>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</si>
  <si>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</si>
  <si>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</si>
  <si>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</si>
  <si>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</si>
  <si>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</si>
  <si>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</si>
  <si>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</si>
  <si>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</si>
  <si>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</si>
  <si>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</si>
  <si>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</si>
  <si>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</si>
  <si>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</si>
  <si>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</si>
  <si>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</si>
  <si>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</si>
  <si>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</si>
  <si>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</si>
  <si>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</si>
  <si>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</si>
  <si>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</si>
  <si>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</si>
  <si>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</si>
  <si>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</si>
  <si>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</si>
  <si>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</si>
  <si>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</si>
  <si>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</si>
  <si>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</si>
  <si>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</si>
  <si>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</si>
  <si>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</si>
  <si>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</si>
  <si>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</si>
  <si>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</si>
  <si>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</si>
  <si>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</si>
  <si>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</si>
  <si>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</si>
  <si>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</si>
  <si>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</si>
  <si>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</si>
  <si>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</si>
  <si>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</si>
  <si>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</si>
  <si>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</si>
  <si>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</si>
  <si>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</si>
  <si>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</si>
  <si>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</si>
  <si>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</si>
  <si>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</si>
  <si>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</si>
  <si>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</si>
  <si>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</si>
  <si>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</si>
  <si>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</si>
  <si>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</si>
  <si>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</si>
  <si>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</si>
  <si>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</si>
  <si>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</si>
  <si>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</si>
  <si>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</si>
  <si>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</si>
  <si>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</si>
  <si>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</si>
  <si>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</si>
  <si>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</si>
  <si>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</si>
  <si>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</si>
  <si>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</si>
  <si>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</si>
  <si>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</si>
  <si>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</si>
  <si>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</si>
  <si>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</si>
  <si>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</si>
  <si>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</si>
  <si>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</si>
  <si>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</si>
  <si>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</si>
  <si>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</si>
  <si>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</si>
  <si>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</si>
  <si>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</si>
  <si>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</si>
  <si>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</si>
  <si>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</si>
  <si>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</si>
  <si>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</si>
  <si>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</si>
  <si>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</si>
  <si>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</si>
  <si>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</si>
  <si>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</si>
  <si>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</si>
  <si>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</si>
  <si>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</si>
  <si>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</si>
  <si>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</si>
  <si>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</si>
  <si>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</si>
  <si>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</si>
  <si>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</si>
  <si>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</si>
  <si>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</si>
  <si>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</si>
  <si>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</si>
  <si>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</si>
  <si>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</si>
  <si>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</si>
  <si>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</si>
  <si>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</si>
  <si>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</si>
  <si>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</si>
  <si>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</si>
  <si>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</si>
  <si>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</si>
  <si>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</si>
  <si>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</si>
  <si>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</si>
  <si>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</si>
  <si>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</si>
  <si>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</si>
  <si>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</si>
  <si>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</si>
  <si>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</si>
  <si>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</si>
  <si>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</si>
  <si>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</si>
  <si>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</si>
  <si>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</si>
  <si>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</si>
  <si>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</si>
  <si>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</si>
  <si>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</si>
  <si>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</si>
  <si>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</si>
  <si>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</si>
  <si>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</si>
  <si>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</si>
  <si>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</si>
  <si>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</si>
  <si>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</si>
  <si>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</si>
  <si>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</si>
  <si>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</si>
  <si>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</si>
  <si>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</si>
  <si>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</si>
  <si>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</si>
  <si>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</si>
  <si>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</si>
  <si>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</si>
  <si>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</si>
  <si>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</si>
  <si>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</si>
  <si>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</si>
  <si>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</si>
  <si>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</si>
  <si>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</si>
  <si>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</si>
  <si>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</si>
  <si>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</si>
  <si>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</si>
  <si>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</si>
  <si>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</si>
  <si>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</si>
  <si>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</si>
  <si>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</si>
  <si>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</si>
  <si>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</si>
  <si>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</si>
  <si>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</si>
  <si>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</si>
  <si>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</si>
  <si>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</si>
  <si>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</si>
  <si>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</si>
  <si>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</si>
  <si>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</si>
  <si>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</si>
  <si>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</si>
  <si>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</si>
  <si>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</si>
  <si>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</si>
  <si>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</si>
  <si>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</si>
  <si>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</si>
  <si>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</si>
  <si>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</si>
  <si>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</si>
  <si>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</si>
  <si>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</si>
  <si>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</si>
  <si>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</si>
  <si>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</si>
  <si>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</si>
  <si>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</si>
  <si>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</si>
  <si>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</si>
  <si>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</si>
  <si>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</si>
  <si>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</si>
  <si>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</si>
  <si>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</si>
  <si>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</si>
  <si>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</si>
  <si>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</si>
  <si>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</si>
  <si>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</si>
  <si>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</si>
  <si>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</si>
  <si>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</si>
  <si>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</si>
  <si>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</si>
  <si>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</si>
  <si>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</si>
  <si>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</si>
  <si>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</si>
  <si>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</si>
  <si>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</si>
  <si>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</si>
  <si>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</si>
  <si>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</si>
  <si>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</si>
  <si>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</si>
  <si>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</si>
  <si>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</si>
  <si>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</si>
  <si>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</si>
  <si>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</si>
  <si>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</si>
  <si>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</si>
  <si>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</si>
  <si>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</si>
  <si>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</si>
  <si>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</si>
  <si>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</si>
  <si>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</si>
  <si>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</si>
  <si>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</si>
  <si>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</si>
  <si>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</si>
  <si>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</si>
  <si>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</si>
  <si>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</si>
  <si>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</si>
  <si>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</si>
  <si>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</si>
  <si>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</si>
  <si>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</si>
  <si>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</si>
  <si>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</si>
  <si>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</si>
  <si>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</si>
  <si>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</si>
  <si>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</si>
  <si>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</si>
  <si>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</si>
  <si>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</si>
  <si>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</si>
  <si>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</si>
  <si>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</si>
  <si>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</si>
  <si>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</si>
  <si>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</si>
  <si>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</si>
  <si>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</si>
  <si>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</si>
  <si>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</si>
  <si>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</si>
  <si>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</si>
  <si>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</si>
  <si>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</si>
  <si>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</si>
  <si>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</si>
  <si>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</si>
  <si>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</si>
  <si>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</si>
  <si>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</si>
  <si>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</si>
  <si>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</si>
  <si>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</si>
  <si>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</si>
  <si>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</si>
  <si>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</si>
  <si>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</si>
  <si>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</si>
  <si>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</si>
  <si>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</si>
  <si>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</si>
  <si>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</si>
  <si>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</si>
  <si>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</si>
  <si>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</si>
  <si>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</si>
  <si>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</si>
  <si>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</si>
  <si>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</si>
  <si>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</si>
  <si>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</si>
  <si>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</si>
  <si>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</si>
  <si>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</si>
  <si>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</si>
  <si>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</si>
  <si>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</si>
  <si>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</si>
  <si>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</si>
  <si>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</si>
  <si>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</si>
  <si>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</si>
  <si>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</si>
  <si>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</si>
  <si>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</si>
  <si>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</si>
  <si>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</si>
  <si>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</si>
  <si>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</si>
  <si>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</si>
  <si>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</si>
  <si>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</si>
  <si>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</si>
  <si>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</si>
  <si>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</si>
  <si>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</si>
  <si>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</si>
  <si>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</si>
  <si>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</si>
  <si>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</si>
  <si>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</si>
  <si>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</si>
  <si>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</si>
  <si>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</si>
  <si>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</si>
  <si>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</si>
  <si>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</si>
  <si>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</si>
  <si>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</si>
  <si>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</si>
  <si>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</si>
  <si>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</si>
  <si>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</si>
  <si>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</si>
  <si>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</si>
  <si>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</si>
  <si>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</si>
  <si>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</si>
  <si>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</si>
  <si>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</si>
  <si>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</si>
  <si>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</si>
  <si>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</si>
  <si>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</si>
  <si>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</si>
  <si>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</si>
  <si>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</si>
  <si>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</si>
  <si>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</si>
  <si>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</si>
  <si>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</si>
  <si>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</si>
  <si>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</si>
  <si>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</si>
  <si>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</si>
  <si>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</si>
  <si>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</si>
  <si>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</si>
  <si>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</si>
  <si>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</si>
  <si>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</si>
  <si>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</si>
  <si>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</si>
  <si>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</si>
  <si>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</si>
  <si>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</si>
  <si>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</si>
  <si>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</si>
  <si>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</si>
  <si>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</si>
  <si>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</si>
  <si>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</si>
  <si>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</si>
  <si>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</si>
  <si>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</si>
  <si>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</si>
  <si>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</si>
  <si>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</si>
  <si>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</si>
  <si>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</si>
  <si>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</si>
  <si>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</si>
  <si>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</si>
  <si>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</si>
  <si>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</si>
  <si>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</si>
  <si>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</si>
  <si>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</si>
  <si>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</si>
  <si>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</si>
  <si>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</si>
  <si>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</si>
  <si>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</si>
  <si>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</si>
  <si>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</si>
  <si>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</si>
  <si>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</si>
  <si>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</si>
  <si>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</si>
  <si>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</si>
  <si>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</si>
  <si>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</si>
  <si>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</si>
  <si>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</si>
  <si>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</si>
  <si>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</si>
  <si>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</si>
  <si>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</si>
  <si>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</si>
  <si>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</si>
  <si>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</si>
  <si>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</si>
  <si>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</si>
  <si>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</si>
  <si>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</si>
  <si>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</si>
  <si>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</si>
  <si>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</si>
  <si>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</si>
  <si>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</si>
  <si>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</si>
  <si>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</si>
  <si>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</si>
  <si>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</si>
  <si>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</si>
  <si>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</si>
  <si>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</si>
  <si>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</si>
  <si>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</si>
  <si>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</si>
  <si>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</si>
  <si>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</si>
  <si>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</si>
  <si>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</si>
  <si>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</si>
  <si>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</si>
  <si>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</si>
  <si>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</si>
  <si>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</si>
  <si>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</si>
  <si>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</si>
  <si>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</si>
  <si>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</si>
  <si>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</si>
  <si>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</si>
  <si>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</si>
  <si>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</si>
  <si>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</si>
  <si>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</si>
  <si>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</si>
  <si>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</si>
  <si>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</si>
  <si>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</si>
  <si>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</si>
  <si>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</si>
  <si>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</si>
  <si>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</si>
  <si>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</si>
  <si>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</si>
  <si>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</si>
  <si>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</si>
  <si>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</si>
  <si>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</si>
  <si>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</si>
  <si>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</si>
  <si>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</si>
  <si>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</si>
  <si>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</si>
  <si>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</si>
  <si>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</si>
  <si>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</si>
  <si>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</si>
  <si>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</si>
  <si>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</si>
  <si>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</si>
  <si>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</si>
  <si>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</si>
  <si>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</si>
  <si>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</si>
  <si>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</si>
  <si>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</si>
  <si>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</si>
  <si>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</si>
  <si>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</si>
  <si>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</si>
  <si>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</si>
  <si>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</si>
  <si>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</si>
  <si>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</si>
  <si>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</si>
  <si>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</si>
  <si>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</si>
  <si>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</si>
  <si>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</si>
  <si>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</si>
  <si>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</si>
  <si>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</si>
  <si>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</si>
  <si>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</si>
  <si>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</si>
  <si>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</si>
  <si>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</si>
  <si>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</si>
  <si>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</si>
  <si>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</si>
  <si>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</si>
  <si>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</si>
  <si>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</si>
  <si>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</si>
  <si>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</si>
  <si>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</si>
  <si>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</si>
  <si>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</si>
  <si>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</si>
  <si>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</si>
  <si>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</si>
  <si>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</si>
  <si>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</si>
  <si>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</si>
  <si>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</si>
  <si>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</si>
  <si>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</si>
  <si>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</si>
  <si>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</si>
  <si>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</si>
  <si>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</si>
  <si>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</si>
  <si>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</si>
  <si>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</si>
  <si>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</si>
  <si>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</si>
  <si>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</si>
  <si>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</si>
  <si>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</si>
  <si>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</si>
  <si>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</si>
  <si>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</si>
  <si>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</si>
  <si>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</si>
  <si>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</si>
  <si>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</si>
  <si>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</si>
  <si>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</si>
  <si>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</si>
  <si>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</si>
  <si>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</si>
  <si>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</si>
  <si>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</si>
  <si>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</si>
  <si>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</si>
  <si>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</si>
  <si>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</si>
  <si>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</si>
  <si>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</si>
  <si>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</si>
  <si>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</si>
  <si>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</si>
  <si>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</si>
  <si>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</si>
  <si>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</si>
  <si>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</si>
  <si>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</si>
  <si>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</si>
  <si>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</si>
  <si>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</si>
  <si>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</si>
  <si>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</si>
  <si>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</si>
  <si>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</si>
  <si>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</si>
  <si>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</si>
  <si>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</si>
  <si>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</si>
  <si>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</si>
  <si>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</si>
  <si>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</si>
  <si>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</si>
  <si>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</si>
  <si>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</si>
  <si>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</si>
  <si>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</si>
  <si>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</si>
  <si>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</si>
  <si>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</si>
  <si>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</si>
  <si>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</si>
  <si>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</si>
  <si>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</si>
  <si>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</si>
  <si>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</si>
  <si>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</si>
  <si>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</si>
  <si>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</si>
  <si>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</si>
  <si>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</si>
  <si>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</si>
  <si>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</si>
  <si>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</si>
  <si>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</si>
  <si>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</si>
  <si>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</si>
  <si>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</si>
  <si>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</si>
  <si>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</si>
  <si>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</si>
  <si>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</si>
  <si>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</si>
  <si>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</si>
  <si>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</si>
  <si>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</si>
  <si>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</si>
  <si>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</si>
  <si>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</si>
  <si>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</si>
  <si>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</si>
  <si>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</si>
  <si>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</si>
  <si>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</si>
  <si>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</si>
  <si>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</si>
  <si>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</si>
  <si>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</si>
  <si>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</si>
  <si>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</si>
  <si>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</si>
  <si>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</si>
  <si>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</si>
  <si>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</si>
  <si>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</si>
  <si>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</si>
  <si>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</si>
  <si>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</si>
  <si>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</si>
  <si>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</si>
  <si>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</si>
  <si>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</si>
  <si>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</si>
  <si>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</si>
  <si>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</si>
  <si>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</si>
  <si>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</si>
  <si>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</si>
  <si>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</si>
  <si>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</si>
  <si>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</si>
  <si>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</si>
  <si>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</si>
  <si>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</si>
  <si>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</si>
  <si>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</si>
  <si>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</si>
  <si>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</si>
  <si>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</si>
  <si>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</si>
  <si>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</si>
  <si>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</si>
  <si>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</si>
  <si>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</si>
  <si>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</si>
  <si>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</si>
  <si>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</si>
  <si>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</si>
  <si>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</si>
  <si>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</si>
  <si>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</si>
  <si>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</si>
  <si>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</si>
  <si>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</si>
  <si>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</si>
  <si>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</si>
  <si>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</si>
  <si>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</si>
  <si>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</si>
  <si>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</si>
  <si>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</si>
  <si>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</si>
  <si>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</si>
  <si>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</si>
  <si>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</si>
  <si>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</si>
  <si>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</si>
  <si>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</si>
  <si>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</si>
  <si>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</si>
  <si>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</si>
  <si>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</si>
  <si>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</si>
  <si>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</si>
  <si>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</si>
  <si>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</si>
  <si>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</si>
  <si>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</si>
  <si>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</si>
  <si>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</si>
  <si>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</si>
  <si>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</si>
  <si>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</si>
  <si>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</si>
  <si>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</si>
  <si>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</si>
  <si>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</si>
  <si>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</si>
  <si>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</si>
  <si>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</si>
  <si>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</si>
  <si>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</si>
  <si>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</si>
  <si>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</si>
  <si>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</si>
  <si>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</si>
  <si>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</si>
  <si>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</si>
  <si>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</si>
  <si>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</si>
  <si>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</si>
  <si>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</si>
  <si>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</si>
  <si>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</si>
  <si>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</si>
  <si>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</si>
  <si>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</si>
  <si>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</si>
  <si>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</si>
  <si>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</si>
  <si>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</si>
  <si>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</si>
  <si>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</si>
  <si>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</si>
  <si>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</si>
  <si>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</si>
  <si>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</si>
  <si>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</si>
  <si>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</si>
  <si>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</si>
  <si>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</si>
  <si>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</si>
  <si>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</si>
  <si>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</si>
  <si>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</si>
  <si>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</si>
  <si>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</si>
  <si>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</si>
  <si>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</si>
  <si>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</si>
  <si>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</si>
  <si>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</si>
  <si>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</si>
  <si>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</si>
  <si>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</si>
  <si>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</si>
  <si>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</si>
  <si>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</si>
  <si>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</si>
  <si>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</si>
  <si>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</si>
  <si>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</si>
  <si>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</si>
  <si>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</si>
  <si>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</si>
  <si>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</si>
  <si>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</si>
  <si>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</si>
  <si>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</si>
  <si>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</si>
  <si>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</si>
  <si>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</si>
  <si>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</si>
  <si>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</si>
  <si>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</si>
  <si>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</si>
  <si>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</si>
  <si>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</si>
  <si>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</si>
  <si>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</si>
  <si>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</si>
  <si>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</si>
  <si>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</si>
  <si>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</si>
  <si>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</si>
  <si>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</si>
  <si>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</si>
  <si>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</si>
  <si>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</si>
  <si>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</si>
  <si>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</si>
  <si>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</si>
  <si>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</si>
  <si>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</si>
  <si>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</si>
  <si>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</si>
  <si>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</si>
  <si>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</si>
  <si>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</si>
  <si>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</si>
  <si>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</si>
  <si>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</si>
  <si>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</si>
  <si>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</si>
  <si>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</si>
  <si>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</si>
  <si>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</si>
  <si>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</si>
  <si>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</si>
  <si>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</si>
  <si>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</si>
  <si>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</si>
  <si>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</si>
  <si>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</si>
  <si>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</si>
  <si>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</si>
  <si>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</si>
  <si>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</si>
  <si>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</si>
  <si>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</si>
  <si>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</si>
  <si>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</si>
  <si>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</si>
  <si>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</si>
  <si>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</si>
  <si>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</si>
  <si>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</si>
  <si>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</si>
  <si>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</si>
  <si>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</si>
  <si>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</si>
  <si>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</si>
  <si>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</si>
  <si>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</si>
  <si>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</si>
  <si>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</si>
  <si>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</si>
  <si>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</si>
  <si>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</si>
  <si>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</si>
  <si>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</si>
  <si>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</si>
  <si>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</si>
  <si>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</si>
  <si>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</si>
  <si>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</si>
  <si>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</si>
  <si>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</si>
  <si>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</si>
  <si>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</si>
  <si>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</si>
  <si>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</si>
  <si>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</si>
  <si>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</si>
  <si>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</si>
  <si>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</si>
  <si>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</si>
  <si>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</si>
  <si>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</si>
  <si>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</si>
  <si>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</si>
  <si>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</si>
  <si>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</si>
  <si>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</si>
  <si>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</si>
  <si>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</si>
  <si>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</si>
  <si>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</si>
  <si>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</si>
  <si>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</si>
  <si>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</si>
  <si>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</si>
  <si>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</si>
  <si>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</si>
  <si>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</si>
  <si>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</si>
  <si>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</si>
  <si>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</si>
  <si>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</si>
  <si>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</si>
  <si>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</si>
  <si>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</si>
  <si>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</si>
  <si>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</si>
  <si>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</si>
  <si>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</si>
  <si>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</si>
  <si>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</si>
  <si>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</si>
  <si>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</si>
  <si>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</si>
  <si>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</si>
  <si>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</si>
  <si>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</si>
  <si>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</si>
  <si>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</si>
  <si>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</si>
  <si>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</si>
  <si>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</si>
  <si>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</si>
  <si>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</si>
  <si>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</si>
  <si>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</si>
  <si>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</si>
  <si>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</si>
  <si>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</si>
  <si>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</si>
  <si>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</si>
  <si>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</si>
  <si>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</si>
  <si>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</si>
  <si>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</si>
  <si>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</si>
  <si>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</si>
  <si>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</si>
  <si>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</si>
  <si>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</si>
  <si>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</si>
  <si>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</si>
  <si>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</si>
  <si>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</si>
  <si>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</si>
  <si>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</si>
  <si>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</si>
  <si>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</si>
  <si>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</si>
  <si>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</si>
  <si>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</si>
  <si>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</si>
  <si>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</si>
  <si>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</si>
  <si>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</si>
  <si>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</si>
  <si>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</si>
  <si>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</si>
  <si>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</si>
  <si>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</si>
  <si>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</si>
  <si>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</si>
  <si>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</si>
  <si>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</si>
  <si>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</si>
  <si>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</si>
  <si>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</si>
  <si>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</si>
  <si>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</si>
  <si>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</si>
  <si>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</si>
  <si>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</si>
  <si>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</si>
  <si>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</si>
  <si>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</si>
  <si>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</si>
  <si>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</si>
  <si>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</si>
  <si>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</si>
  <si>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</si>
  <si>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</si>
  <si>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</si>
  <si>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</si>
  <si>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</si>
  <si>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</si>
  <si>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</si>
  <si>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</si>
  <si>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</si>
  <si>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</si>
  <si>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</si>
  <si>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</si>
  <si>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</si>
  <si>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</si>
  <si>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</si>
  <si>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</si>
  <si>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</si>
  <si>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</si>
  <si>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</si>
  <si>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</si>
  <si>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</si>
  <si>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</si>
  <si>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</si>
  <si>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</si>
  <si>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</si>
  <si>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</si>
  <si>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</si>
  <si>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</si>
  <si>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</si>
  <si>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</si>
  <si>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</si>
  <si>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</si>
  <si>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</si>
  <si>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</si>
  <si>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</si>
  <si>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</si>
  <si>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</si>
  <si>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</si>
  <si>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</si>
  <si>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</si>
  <si>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</si>
  <si>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</si>
  <si>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</si>
  <si>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</si>
  <si>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</si>
  <si>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</si>
  <si>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</si>
  <si>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</si>
  <si>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</si>
  <si>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</si>
  <si>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</si>
  <si>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</si>
  <si>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</si>
  <si>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</si>
  <si>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</si>
  <si>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</si>
  <si>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</si>
  <si>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</si>
  <si>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</si>
  <si>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</si>
  <si>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</si>
  <si>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</si>
  <si>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</si>
  <si>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</si>
  <si>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</si>
  <si>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</si>
  <si>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</si>
  <si>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</si>
  <si>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</si>
  <si>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</si>
  <si>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</si>
  <si>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</si>
  <si>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</si>
  <si>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</si>
  <si>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</si>
  <si>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</si>
  <si>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</si>
  <si>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</si>
  <si>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</si>
  <si>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</si>
  <si>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</si>
  <si>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</si>
  <si>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</si>
  <si>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</si>
  <si>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</si>
  <si>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</si>
  <si>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</si>
  <si>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</si>
  <si>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</si>
  <si>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</si>
  <si>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</si>
  <si>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</si>
  <si>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</si>
  <si>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</si>
  <si>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</si>
  <si>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</si>
  <si>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</si>
  <si>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</si>
  <si>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</si>
  <si>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</si>
  <si>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</si>
  <si>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</si>
  <si>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</si>
  <si>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</si>
  <si>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</si>
  <si>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</si>
  <si>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</si>
  <si>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</si>
  <si>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</si>
  <si>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</si>
  <si>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</si>
  <si>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</si>
  <si>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</si>
  <si>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</si>
  <si>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</si>
  <si>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</si>
  <si>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</si>
  <si>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</si>
  <si>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</si>
  <si>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</si>
  <si>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</si>
  <si>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</si>
  <si>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</si>
  <si>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</si>
  <si>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</si>
  <si>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</si>
  <si>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</si>
  <si>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</si>
  <si>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</si>
  <si>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</si>
  <si>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</si>
  <si>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</si>
  <si>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</si>
  <si>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</si>
  <si>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</si>
  <si>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</si>
  <si>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</si>
  <si>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</si>
  <si>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</si>
  <si>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</si>
  <si>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</si>
  <si>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</si>
  <si>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</si>
  <si>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</si>
  <si>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</si>
  <si>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</si>
  <si>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</si>
  <si>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</si>
  <si>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</si>
  <si>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</si>
  <si>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</si>
  <si>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</si>
  <si>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</si>
  <si>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</si>
  <si>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</si>
  <si>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</si>
  <si>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</si>
  <si>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</si>
  <si>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</si>
  <si>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</si>
  <si>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</si>
  <si>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</si>
  <si>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</si>
  <si>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</si>
  <si>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</si>
  <si>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</si>
  <si>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</si>
  <si>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</si>
  <si>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</si>
  <si>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</si>
  <si>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</si>
  <si>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</si>
  <si>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</si>
  <si>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</si>
  <si>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</si>
  <si>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</si>
  <si>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</si>
  <si>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</si>
  <si>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</si>
  <si>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</si>
  <si>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</si>
  <si>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</si>
  <si>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</si>
  <si>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</si>
  <si>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</si>
  <si>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</si>
  <si>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</si>
  <si>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</si>
  <si>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</si>
  <si>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</si>
  <si>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</si>
  <si>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</si>
  <si>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</si>
  <si>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</si>
  <si>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</si>
  <si>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</si>
  <si>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</si>
  <si>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</si>
  <si>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</si>
  <si>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</si>
  <si>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</si>
  <si>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</si>
  <si>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</si>
  <si>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</si>
  <si>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</si>
  <si>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</si>
  <si>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</si>
  <si>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</si>
  <si>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</si>
  <si>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</si>
  <si>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</si>
  <si>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</si>
  <si>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</si>
  <si>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</si>
  <si>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</si>
  <si>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</si>
  <si>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</si>
  <si>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</si>
  <si>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</si>
  <si>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</si>
  <si>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</si>
  <si>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</si>
  <si>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</si>
  <si>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</si>
  <si>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</si>
  <si>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</si>
  <si>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</si>
  <si>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</si>
  <si>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</si>
  <si>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</si>
  <si>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</si>
  <si>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</si>
  <si>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</si>
  <si>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</si>
  <si>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</si>
  <si>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</si>
  <si>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</si>
  <si>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</si>
  <si>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</si>
  <si>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</si>
  <si>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</si>
  <si>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</si>
  <si>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</si>
  <si>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</si>
  <si>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</si>
  <si>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</si>
  <si>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</si>
  <si>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</si>
  <si>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</si>
  <si>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</si>
  <si>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</si>
  <si>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</si>
  <si>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</si>
  <si>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</si>
  <si>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</si>
  <si>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</si>
  <si>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</si>
  <si>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</si>
  <si>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</si>
  <si>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</si>
  <si>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</si>
  <si>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</si>
  <si>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</si>
  <si>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</si>
  <si>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</si>
  <si>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</si>
  <si>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</si>
  <si>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</si>
  <si>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</si>
  <si>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</si>
  <si>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</si>
  <si>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</si>
  <si>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</si>
  <si>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</si>
  <si>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</si>
  <si>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</si>
  <si>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</si>
  <si>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</si>
  <si>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</si>
  <si>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</si>
  <si>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</si>
  <si>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</si>
  <si>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</si>
  <si>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</si>
  <si>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</si>
  <si>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</si>
  <si>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</si>
  <si>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</si>
  <si>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</si>
  <si>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</si>
  <si>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</si>
  <si>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</si>
  <si>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</si>
  <si>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</si>
  <si>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</si>
  <si>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</si>
  <si>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</si>
  <si>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</si>
  <si>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</si>
  <si>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</si>
  <si>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</si>
  <si>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</si>
  <si>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</si>
  <si>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</si>
  <si>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</si>
  <si>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</si>
  <si>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</si>
  <si>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</si>
  <si>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</si>
  <si>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</si>
  <si>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</si>
  <si>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</si>
  <si>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</si>
  <si>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</si>
  <si>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</si>
  <si>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</si>
  <si>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</si>
  <si>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</si>
  <si>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</si>
  <si>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</si>
  <si>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</si>
  <si>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</si>
  <si>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</si>
  <si>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</si>
  <si>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</si>
  <si>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</si>
  <si>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</si>
  <si>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</si>
  <si>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</si>
  <si>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</si>
  <si>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</si>
  <si>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</si>
  <si>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</si>
  <si>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</si>
  <si>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</si>
  <si>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</si>
  <si>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</si>
  <si>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</si>
  <si>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</si>
  <si>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</si>
  <si>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</si>
  <si>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</si>
  <si>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</si>
  <si>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</si>
  <si>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</si>
  <si>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</si>
  <si>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</si>
  <si>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</si>
  <si>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</si>
  <si>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</si>
  <si>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</si>
  <si>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</si>
  <si>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</si>
  <si>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</si>
  <si>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</si>
  <si>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</si>
  <si>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</si>
  <si>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</si>
  <si>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</si>
  <si>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</si>
  <si>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</si>
  <si>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</si>
  <si>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</si>
  <si>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</si>
  <si>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</si>
  <si>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</si>
  <si>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</si>
  <si>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</si>
  <si>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</si>
  <si>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</si>
  <si>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</si>
  <si>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</si>
  <si>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</si>
  <si>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</si>
  <si>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</si>
  <si>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</si>
  <si>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</si>
  <si>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</si>
  <si>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</si>
  <si>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</si>
  <si>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</si>
  <si>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</si>
  <si>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</si>
  <si>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</si>
  <si>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</si>
  <si>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</si>
  <si>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</si>
  <si>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</si>
  <si>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</si>
  <si>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</si>
  <si>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</si>
  <si>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</si>
  <si>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</si>
  <si>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</si>
  <si>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</si>
  <si>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</si>
  <si>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</si>
  <si>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</si>
  <si>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</si>
  <si>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</si>
  <si>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</si>
  <si>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</si>
  <si>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</si>
  <si>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</si>
  <si>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</si>
  <si>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</si>
  <si>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</si>
  <si>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</si>
  <si>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</si>
  <si>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</si>
  <si>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</si>
  <si>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</si>
  <si>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</si>
  <si>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</si>
  <si>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</si>
  <si>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</si>
  <si>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</si>
  <si>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</si>
  <si>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</si>
  <si>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</si>
  <si>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</si>
  <si>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</si>
  <si>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</si>
  <si>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</si>
  <si>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</si>
  <si>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</si>
  <si>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</si>
  <si>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</si>
  <si>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</si>
  <si>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</si>
  <si>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</si>
  <si>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</si>
  <si>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</si>
  <si>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</si>
  <si>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</si>
  <si>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</si>
  <si>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</si>
  <si>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</si>
  <si>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</si>
  <si>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</si>
  <si>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</si>
  <si>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</si>
  <si>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</si>
  <si>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</si>
  <si>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</si>
  <si>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</si>
  <si>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</si>
  <si>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</si>
  <si>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</si>
  <si>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</si>
  <si>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</si>
  <si>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</si>
  <si>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</si>
  <si>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</si>
  <si>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</si>
  <si>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</si>
  <si>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</si>
  <si>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</si>
  <si>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</si>
  <si>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</si>
  <si>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</si>
  <si>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</si>
  <si>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</si>
  <si>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</si>
  <si>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</si>
  <si>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</si>
  <si>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</si>
  <si>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</si>
  <si>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</si>
  <si>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</si>
  <si>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</si>
  <si>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</si>
  <si>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</si>
  <si>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</si>
  <si>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</si>
  <si>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</si>
  <si>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</si>
  <si>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</si>
  <si>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</si>
  <si>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</si>
  <si>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</si>
  <si>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</si>
  <si>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</si>
  <si>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</si>
  <si>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</si>
  <si>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</si>
  <si>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</si>
  <si>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</si>
  <si>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</si>
  <si>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</si>
  <si>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</si>
  <si>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</si>
  <si>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</si>
  <si>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</si>
  <si>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</si>
  <si>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</si>
  <si>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</si>
  <si>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</si>
  <si>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</si>
  <si>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</si>
  <si>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</si>
  <si>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</si>
  <si>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</si>
  <si>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</si>
  <si>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</si>
  <si>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</si>
  <si>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</si>
  <si>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</si>
  <si>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</si>
  <si>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</si>
  <si>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</si>
  <si>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</si>
  <si>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</si>
  <si>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</si>
  <si>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</si>
  <si>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</si>
  <si>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</si>
  <si>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</si>
  <si>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</si>
  <si>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</si>
  <si>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</si>
  <si>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</si>
  <si>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</si>
  <si>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</si>
  <si>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</si>
  <si>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</si>
  <si>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</si>
  <si>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</si>
  <si>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</si>
  <si>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</si>
  <si>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</si>
  <si>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</si>
  <si>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</si>
  <si>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</si>
  <si>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</si>
  <si>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</si>
  <si>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</si>
  <si>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</si>
  <si>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</si>
  <si>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</si>
  <si>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</si>
  <si>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</si>
  <si>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</si>
  <si>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</si>
  <si>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</si>
  <si>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</si>
  <si>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</si>
  <si>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</si>
  <si>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</si>
  <si>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</si>
  <si>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</si>
  <si>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</si>
  <si>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</si>
  <si>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</si>
  <si>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</si>
  <si>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</si>
  <si>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</si>
  <si>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</si>
  <si>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</si>
  <si>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</si>
  <si>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</si>
  <si>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</si>
  <si>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</si>
  <si>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</si>
  <si>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</si>
  <si>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</si>
  <si>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</si>
  <si>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</si>
  <si>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</si>
  <si>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</si>
  <si>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</si>
  <si>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</si>
  <si>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</si>
  <si>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</si>
  <si>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</si>
  <si>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</si>
  <si>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</si>
  <si>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</si>
  <si>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</si>
  <si>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</si>
  <si>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</si>
  <si>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</si>
  <si>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</si>
  <si>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</si>
  <si>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</si>
  <si>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</si>
  <si>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</si>
  <si>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</si>
  <si>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</si>
  <si>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</si>
  <si>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</si>
  <si>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</si>
  <si>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</si>
  <si>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</si>
  <si>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</si>
  <si>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</si>
  <si>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</si>
  <si>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</si>
  <si>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</si>
  <si>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</si>
  <si>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</si>
  <si>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</si>
  <si>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</si>
  <si>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</si>
  <si>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</si>
  <si>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</si>
  <si>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</si>
  <si>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</si>
  <si>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</si>
  <si>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</si>
  <si>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</si>
  <si>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</si>
  <si>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</si>
  <si>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</si>
  <si>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</si>
  <si>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</si>
  <si>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</si>
  <si>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</si>
  <si>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</si>
  <si>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</si>
  <si>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</si>
  <si>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</si>
  <si>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</si>
  <si>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</si>
  <si>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</si>
  <si>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</si>
  <si>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</si>
  <si>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</si>
  <si>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</si>
  <si>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</si>
  <si>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</si>
  <si>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</si>
  <si>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</si>
  <si>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</si>
  <si>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</si>
  <si>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</si>
  <si>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</si>
  <si>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</si>
  <si>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</si>
  <si>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</si>
  <si>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</si>
  <si>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</si>
  <si>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</si>
  <si>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</si>
  <si>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</si>
  <si>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</si>
  <si>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</si>
  <si>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</si>
  <si>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</si>
  <si>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</si>
  <si>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</si>
  <si>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</si>
  <si>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</si>
  <si>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</si>
  <si>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</si>
  <si>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</si>
  <si>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</si>
  <si>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</si>
  <si>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</si>
  <si>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</si>
  <si>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</si>
  <si>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</si>
  <si>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</si>
  <si>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</si>
  <si>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</si>
  <si>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</si>
  <si>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</si>
  <si>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</si>
  <si>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</si>
  <si>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</si>
  <si>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</si>
  <si>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</si>
  <si>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</si>
  <si>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</si>
  <si>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</si>
  <si>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</si>
  <si>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</si>
  <si>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</si>
  <si>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</si>
  <si>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</si>
  <si>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</si>
  <si>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</si>
  <si>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</si>
  <si>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</si>
  <si>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</si>
  <si>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</si>
  <si>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</si>
  <si>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</si>
  <si>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</si>
  <si>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</si>
  <si>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</si>
  <si>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</si>
  <si>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</si>
  <si>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</si>
  <si>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</si>
  <si>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</si>
  <si>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</si>
  <si>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</si>
  <si>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</si>
  <si>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</si>
  <si>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</si>
  <si>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</si>
  <si>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</si>
  <si>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</si>
  <si>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</si>
  <si>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</si>
  <si>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</si>
  <si>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</si>
  <si>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</si>
  <si>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</si>
  <si>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</si>
  <si>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</si>
  <si>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</si>
  <si>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</si>
  <si>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</si>
  <si>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</si>
  <si>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</si>
  <si>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</si>
  <si>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</si>
  <si>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</si>
  <si>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</si>
  <si>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</si>
  <si>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</si>
  <si>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</si>
  <si>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</si>
  <si>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</si>
  <si>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</si>
  <si>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</si>
  <si>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</si>
  <si>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</si>
  <si>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</si>
  <si>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</si>
  <si>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</si>
  <si>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</si>
  <si>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</si>
  <si>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</si>
  <si>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</si>
  <si>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</si>
  <si>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</si>
  <si>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</si>
  <si>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</si>
  <si>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</si>
  <si>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</si>
  <si>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</si>
  <si>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</si>
  <si>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</si>
  <si>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</si>
  <si>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</si>
  <si>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</si>
  <si>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</si>
  <si>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</si>
  <si>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</si>
  <si>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</si>
  <si>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</si>
  <si>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</si>
  <si>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</si>
  <si>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</si>
  <si>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</si>
  <si>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</si>
  <si>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</si>
  <si>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</si>
  <si>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</si>
  <si>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</si>
  <si>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</si>
  <si>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</si>
  <si>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</si>
  <si>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</si>
  <si>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</si>
  <si>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</si>
  <si>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</si>
  <si>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</si>
  <si>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</si>
  <si>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</si>
  <si>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</si>
  <si>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</si>
  <si>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</si>
  <si>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</si>
  <si>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</si>
  <si>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</si>
  <si>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</si>
  <si>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</si>
  <si>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</si>
  <si>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</si>
  <si>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</si>
  <si>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</si>
  <si>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</si>
  <si>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</si>
  <si>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</si>
  <si>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</si>
  <si>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</si>
  <si>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</si>
  <si>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</si>
  <si>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</si>
  <si>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</si>
  <si>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</si>
  <si>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</si>
  <si>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</si>
  <si>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</si>
  <si>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</si>
  <si>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</si>
  <si>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</si>
  <si>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</si>
  <si>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</si>
  <si>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</si>
  <si>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</si>
  <si>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</si>
  <si>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</si>
  <si>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</si>
  <si>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</si>
  <si>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</si>
  <si>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</si>
  <si>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</si>
  <si>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</si>
  <si>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</si>
  <si>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</si>
  <si>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</si>
  <si>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</si>
  <si>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</si>
  <si>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</si>
  <si>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</si>
  <si>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</si>
  <si>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</si>
  <si>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</si>
  <si>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</si>
  <si>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</si>
  <si>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</si>
  <si>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</si>
  <si>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</si>
  <si>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</si>
  <si>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</si>
  <si>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</si>
  <si>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</si>
  <si>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</si>
  <si>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</si>
  <si>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</si>
  <si>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</si>
  <si>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</si>
  <si>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</si>
  <si>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</si>
  <si>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</si>
  <si>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</si>
  <si>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</si>
  <si>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</si>
  <si>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</si>
  <si>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</si>
  <si>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</si>
  <si>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</si>
  <si>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</si>
  <si>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</si>
  <si>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</si>
  <si>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</si>
  <si>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</si>
  <si>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</si>
  <si>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</si>
  <si>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</si>
  <si>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</si>
  <si>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</si>
  <si>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</si>
  <si>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</si>
  <si>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</si>
  <si>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</si>
  <si>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</si>
  <si>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</si>
  <si>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</si>
  <si>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</si>
  <si>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</si>
  <si>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</si>
  <si>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</si>
  <si>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</si>
  <si>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</si>
  <si>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</si>
  <si>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</si>
  <si>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</si>
  <si>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</si>
  <si>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</si>
  <si>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</si>
  <si>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</si>
  <si>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</si>
  <si>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</si>
  <si>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</si>
  <si>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</si>
  <si>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</si>
  <si>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</si>
  <si>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</si>
  <si>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</si>
  <si>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</si>
  <si>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</si>
  <si>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</si>
  <si>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</si>
  <si>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</si>
  <si>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</si>
  <si>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</si>
  <si>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</si>
  <si>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</si>
  <si>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</si>
  <si>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</si>
  <si>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</si>
  <si>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</si>
  <si>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</si>
  <si>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</si>
  <si>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</si>
  <si>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</si>
  <si>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</si>
  <si>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</si>
  <si>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</si>
  <si>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</si>
  <si>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</si>
  <si>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</si>
  <si>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</si>
  <si>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</si>
  <si>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</si>
  <si>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</si>
  <si>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</si>
  <si>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</si>
  <si>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</si>
  <si>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</si>
  <si>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</si>
  <si>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</si>
  <si>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</si>
  <si>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</si>
  <si>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</si>
  <si>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</si>
  <si>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</si>
  <si>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</si>
  <si>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</si>
  <si>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</si>
  <si>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</si>
  <si>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</si>
  <si>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</si>
  <si>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</si>
  <si>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</si>
  <si>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</si>
  <si>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</si>
  <si>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</si>
  <si>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</si>
  <si>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</si>
  <si>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</si>
  <si>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</si>
  <si>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</si>
  <si>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</si>
  <si>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</si>
  <si>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</si>
  <si>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</si>
  <si>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</si>
  <si>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</si>
  <si>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</si>
  <si>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</si>
  <si>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</si>
  <si>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</si>
  <si>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</si>
  <si>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</si>
  <si>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</si>
  <si>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</si>
  <si>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</si>
  <si>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</si>
  <si>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</si>
  <si>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</si>
  <si>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</si>
  <si>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</si>
  <si>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</si>
  <si>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</si>
  <si>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</si>
  <si>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</si>
  <si>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</si>
  <si>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</si>
  <si>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</si>
  <si>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</si>
  <si>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</si>
  <si>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</si>
  <si>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</si>
  <si>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</si>
  <si>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</si>
  <si>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</si>
  <si>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</si>
  <si>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</si>
  <si>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</si>
  <si>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</si>
  <si>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</si>
  <si>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</si>
  <si>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</si>
  <si>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</si>
  <si>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</si>
  <si>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</si>
  <si>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</si>
  <si>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</si>
  <si>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</si>
  <si>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</si>
  <si>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</si>
  <si>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</si>
  <si>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</si>
  <si>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</si>
  <si>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</si>
  <si>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</si>
  <si>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</si>
  <si>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</si>
  <si>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</si>
  <si>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</si>
  <si>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</si>
  <si>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</si>
  <si>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</si>
  <si>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</si>
  <si>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</si>
  <si>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</si>
  <si>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</si>
  <si>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</si>
  <si>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</si>
  <si>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</si>
  <si>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</si>
  <si>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</si>
  <si>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</si>
  <si>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</si>
  <si>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</si>
  <si>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</si>
  <si>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</si>
  <si>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</si>
  <si>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</si>
  <si>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</si>
  <si>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</si>
  <si>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</si>
  <si>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</si>
  <si>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</si>
  <si>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</si>
  <si>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</si>
  <si>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</si>
  <si>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</si>
  <si>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</si>
  <si>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</si>
  <si>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</si>
  <si>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</si>
  <si>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</si>
  <si>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</si>
  <si>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</si>
  <si>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</si>
  <si>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</si>
  <si>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</si>
  <si>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</si>
  <si>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</si>
  <si>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</si>
  <si>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</si>
  <si>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</si>
  <si>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</si>
  <si>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</si>
  <si>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</si>
  <si>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</si>
  <si>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</si>
  <si>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</si>
  <si>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</si>
  <si>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</si>
  <si>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</si>
  <si>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</si>
  <si>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</si>
  <si>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</si>
  <si>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</si>
  <si>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</si>
  <si>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</si>
  <si>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</si>
  <si>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</si>
  <si>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</si>
  <si>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</si>
  <si>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</si>
  <si>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</si>
  <si>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</si>
  <si>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</si>
  <si>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</si>
  <si>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</si>
  <si>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</si>
  <si>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</si>
  <si>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</si>
  <si>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</si>
  <si>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</si>
  <si>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</si>
  <si>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</si>
  <si>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</si>
  <si>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</si>
  <si>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</si>
  <si>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</si>
  <si>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</si>
  <si>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</si>
  <si>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</si>
  <si>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</si>
  <si>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</si>
  <si>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</si>
  <si>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</si>
  <si>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</si>
  <si>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</si>
  <si>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</si>
  <si>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</si>
  <si>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</si>
  <si>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</si>
  <si>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</si>
  <si>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</si>
  <si>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</si>
  <si>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</si>
  <si>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</si>
  <si>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</si>
  <si>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</si>
  <si>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</si>
  <si>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</si>
  <si>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</si>
  <si>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</si>
  <si>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</si>
  <si>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</si>
  <si>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</si>
  <si>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</si>
  <si>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</si>
  <si>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</si>
  <si>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</si>
  <si>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</si>
  <si>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</si>
  <si>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</si>
  <si>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</si>
  <si>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</si>
  <si>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</si>
  <si>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</si>
  <si>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</si>
  <si>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</si>
  <si>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</si>
  <si>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</si>
  <si>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</si>
  <si>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</si>
  <si>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</si>
  <si>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</si>
  <si>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</si>
  <si>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</si>
  <si>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</si>
  <si>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</si>
  <si>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</si>
  <si>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</si>
  <si>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</si>
  <si>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</si>
  <si>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</si>
  <si>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</si>
  <si>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</si>
  <si>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</si>
  <si>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</si>
  <si>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</si>
  <si>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</si>
  <si>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</si>
  <si>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</si>
  <si>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</si>
  <si>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</si>
  <si>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</si>
  <si>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</si>
  <si>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</si>
  <si>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</si>
  <si>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</si>
  <si>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</si>
  <si>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</si>
  <si>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</si>
  <si>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</si>
  <si>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</si>
  <si>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</si>
  <si>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</si>
  <si>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</si>
  <si>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</si>
  <si>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</si>
  <si>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</si>
  <si>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</si>
  <si>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</si>
  <si>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</si>
  <si>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</si>
  <si>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</si>
  <si>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</si>
  <si>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</si>
  <si>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</si>
  <si>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</si>
  <si>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</si>
  <si>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</si>
  <si>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</si>
  <si>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</si>
  <si>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</si>
  <si>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</si>
  <si>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</si>
  <si>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</si>
  <si>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</si>
  <si>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</si>
  <si>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</si>
  <si>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</si>
  <si>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</si>
  <si>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</si>
  <si>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</si>
  <si>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</si>
  <si>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</si>
  <si>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</si>
  <si>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</si>
  <si>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</si>
  <si>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</si>
  <si>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</si>
  <si>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</si>
  <si>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</si>
  <si>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</si>
  <si>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</si>
  <si>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</si>
  <si>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</si>
  <si>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</si>
  <si>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</si>
  <si>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</si>
  <si>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</si>
  <si>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</si>
  <si>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</si>
  <si>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</si>
  <si>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</si>
  <si>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</si>
  <si>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</si>
  <si>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</si>
  <si>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</si>
  <si>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</si>
  <si>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</si>
  <si>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</si>
  <si>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</si>
  <si>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</si>
  <si>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</si>
  <si>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</si>
  <si>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</si>
  <si>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</si>
  <si>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</si>
  <si>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</si>
  <si>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</si>
  <si>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</si>
  <si>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</si>
  <si>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</si>
  <si>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</si>
  <si>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</si>
  <si>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</si>
  <si>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</si>
  <si>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</si>
  <si>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</si>
  <si>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</si>
  <si>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</si>
  <si>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</si>
  <si>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</si>
  <si>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</si>
  <si>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</si>
  <si>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</si>
  <si>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</si>
  <si>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</si>
  <si>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</si>
  <si>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</si>
  <si>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</si>
  <si>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</si>
  <si>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</si>
  <si>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</si>
  <si>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</si>
  <si>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</si>
  <si>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</si>
  <si>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</si>
  <si>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</si>
  <si>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</si>
  <si>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</si>
  <si>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</si>
  <si>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</si>
  <si>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</si>
  <si>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</si>
  <si>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</si>
  <si>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</si>
  <si>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</si>
  <si>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</si>
  <si>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</si>
  <si>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</si>
  <si>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</si>
  <si>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</si>
  <si>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</si>
  <si>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</si>
  <si>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</si>
  <si>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</si>
  <si>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</si>
  <si>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</si>
  <si>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</si>
  <si>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</si>
  <si>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</si>
  <si>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</si>
  <si>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</si>
  <si>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</si>
  <si>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</si>
  <si>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</si>
  <si>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</si>
  <si>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</si>
  <si>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</si>
  <si>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</si>
  <si>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</si>
  <si>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</si>
  <si>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</si>
  <si>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</si>
  <si>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</si>
  <si>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</si>
  <si>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</si>
  <si>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</si>
  <si>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</si>
  <si>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</si>
  <si>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</si>
  <si>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</si>
  <si>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</si>
  <si>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</si>
  <si>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</si>
  <si>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</si>
  <si>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</si>
  <si>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</si>
  <si>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</si>
  <si>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</si>
  <si>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</si>
  <si>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</si>
  <si>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</si>
  <si>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</si>
  <si>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</si>
  <si>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</si>
  <si>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</si>
  <si>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</si>
  <si>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</si>
  <si>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</si>
  <si>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</si>
  <si>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</si>
  <si>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</si>
  <si>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</si>
  <si>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</si>
  <si>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</si>
  <si>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</si>
  <si>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</si>
  <si>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</si>
  <si>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</si>
  <si>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</si>
  <si>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</si>
  <si>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</si>
  <si>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</si>
  <si>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</si>
  <si>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</si>
  <si>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</si>
  <si>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</si>
  <si>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</si>
  <si>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</si>
  <si>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</si>
  <si>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</si>
  <si>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</si>
  <si>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</si>
  <si>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</si>
  <si>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</si>
  <si>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</si>
  <si>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</si>
  <si>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</si>
  <si>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</si>
  <si>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</si>
  <si>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</si>
  <si>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</si>
  <si>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</si>
  <si>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</si>
  <si>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</si>
  <si>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</si>
  <si>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</si>
  <si>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</si>
  <si>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</si>
  <si>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</si>
  <si>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</si>
  <si>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</si>
  <si>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</si>
  <si>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</si>
  <si>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</si>
  <si>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</si>
  <si>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</si>
  <si>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</si>
  <si>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</si>
  <si>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</si>
  <si>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</si>
  <si>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</si>
  <si>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</si>
  <si>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</si>
  <si>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</si>
  <si>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</si>
  <si>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</si>
  <si>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</si>
  <si>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</si>
  <si>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</si>
  <si>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</si>
  <si>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</si>
  <si>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</si>
  <si>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</si>
  <si>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</si>
  <si>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</si>
  <si>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</si>
  <si>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</si>
  <si>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</si>
  <si>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</si>
  <si>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</si>
  <si>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</si>
  <si>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</si>
  <si>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</si>
  <si>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</si>
  <si>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</si>
  <si>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</si>
  <si>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</si>
  <si>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</si>
  <si>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</si>
  <si>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</si>
  <si>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</si>
  <si>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</si>
  <si>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</si>
  <si>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</si>
  <si>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</si>
  <si>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</si>
  <si>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</si>
  <si>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</si>
  <si>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</si>
  <si>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</si>
  <si>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</si>
  <si>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</si>
  <si>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</si>
  <si>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</si>
  <si>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</si>
  <si>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</si>
  <si>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</si>
  <si>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</si>
  <si>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</si>
  <si>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</si>
  <si>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</si>
  <si>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</si>
  <si>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</si>
  <si>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</si>
  <si>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</si>
  <si>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</si>
  <si>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</si>
  <si>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</si>
  <si>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</si>
  <si>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</si>
  <si>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</si>
  <si>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</si>
  <si>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</si>
  <si>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</si>
  <si>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</si>
  <si>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</si>
  <si>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</si>
  <si>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</si>
  <si>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</si>
  <si>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</si>
  <si>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</si>
  <si>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</si>
  <si>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</si>
  <si>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</si>
  <si>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</si>
  <si>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</si>
  <si>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</si>
  <si>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</si>
  <si>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</si>
  <si>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</si>
  <si>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</si>
  <si>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</si>
  <si>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</si>
  <si>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</si>
  <si>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</si>
  <si>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</si>
  <si>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</si>
  <si>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</si>
  <si>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</si>
  <si>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</si>
  <si>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</si>
  <si>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</si>
  <si>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</si>
  <si>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</si>
  <si>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</si>
  <si>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</si>
  <si>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</si>
  <si>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</si>
  <si>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</si>
  <si>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</si>
  <si>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</si>
  <si>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</si>
  <si>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</si>
  <si>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</si>
  <si>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</si>
  <si>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</si>
  <si>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</si>
  <si>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</si>
  <si>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</si>
  <si>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</si>
  <si>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</si>
  <si>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</si>
  <si>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</si>
  <si>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</si>
  <si>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</si>
  <si>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</si>
  <si>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</si>
  <si>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</si>
  <si>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</si>
  <si>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</si>
  <si>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</si>
  <si>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</si>
  <si>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</si>
  <si>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</si>
  <si>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</si>
  <si>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</si>
  <si>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</si>
  <si>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</si>
  <si>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</si>
  <si>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</si>
  <si>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</si>
  <si>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</si>
  <si>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</si>
  <si>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</si>
  <si>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</si>
  <si>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</si>
  <si>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</si>
  <si>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</si>
  <si>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</si>
  <si>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</si>
  <si>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</si>
  <si>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</si>
  <si>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</si>
  <si>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</si>
  <si>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</si>
  <si>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</si>
  <si>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</si>
  <si>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</si>
  <si>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</si>
  <si>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</si>
  <si>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</si>
  <si>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</si>
  <si>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</si>
  <si>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</si>
  <si>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</si>
  <si>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</si>
  <si>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</si>
  <si>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</si>
  <si>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</si>
  <si>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</si>
  <si>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</si>
  <si>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</si>
  <si>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</si>
  <si>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</si>
  <si>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</si>
  <si>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</si>
  <si>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</si>
  <si>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</si>
  <si>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</si>
  <si>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</si>
  <si>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</si>
  <si>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</si>
  <si>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</si>
  <si>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</si>
  <si>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</si>
  <si>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</si>
  <si>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</si>
  <si>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</si>
  <si>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</si>
  <si>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</si>
  <si>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</si>
  <si>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</si>
  <si>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</si>
  <si>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</si>
  <si>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</si>
  <si>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</si>
  <si>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</si>
  <si>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</si>
  <si>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</si>
  <si>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</si>
  <si>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</si>
  <si>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</si>
  <si>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</si>
  <si>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</si>
  <si>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</si>
  <si>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</si>
  <si>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</si>
  <si>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</si>
  <si>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</si>
  <si>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</si>
  <si>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</si>
  <si>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</si>
  <si>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</si>
  <si>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</si>
  <si>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</si>
  <si>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</si>
  <si>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</si>
  <si>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</si>
  <si>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</si>
  <si>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</si>
  <si>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</si>
  <si>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</si>
  <si>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</si>
  <si>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</si>
  <si>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</si>
  <si>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</si>
  <si>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</si>
  <si>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</si>
  <si>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</si>
  <si>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</si>
  <si>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</si>
  <si>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</si>
  <si>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</si>
  <si>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</si>
  <si>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</si>
  <si>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</si>
  <si>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</si>
  <si>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</si>
  <si>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</si>
  <si>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</si>
  <si>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</si>
  <si>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</si>
  <si>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</si>
  <si>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</si>
  <si>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</si>
  <si>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</si>
  <si>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</si>
  <si>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</si>
  <si>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</si>
  <si>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</si>
  <si>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</si>
  <si>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</si>
  <si>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</si>
  <si>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</si>
  <si>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</si>
  <si>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</si>
  <si>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</si>
  <si>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</si>
  <si>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</si>
  <si>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</si>
  <si>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</si>
  <si>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</si>
  <si>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</si>
  <si>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</si>
  <si>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</si>
  <si>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</si>
  <si>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</si>
  <si>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</si>
  <si>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</si>
  <si>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</si>
  <si>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</si>
  <si>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</si>
  <si>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</si>
  <si>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</si>
  <si>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</si>
  <si>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</si>
  <si>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</si>
  <si>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</si>
  <si>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</si>
  <si>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</si>
  <si>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</si>
  <si>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</si>
  <si>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</si>
  <si>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</si>
  <si>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</si>
  <si>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</si>
  <si>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</si>
  <si>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</si>
  <si>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</si>
  <si>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</si>
  <si>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</si>
  <si>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</si>
  <si>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</si>
  <si>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</si>
  <si>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</si>
  <si>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</si>
  <si>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</si>
  <si>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</si>
  <si>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</si>
  <si>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</si>
  <si>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</si>
  <si>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</si>
  <si>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</si>
  <si>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</si>
  <si>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</si>
  <si>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</si>
  <si>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</si>
  <si>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</si>
  <si>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</si>
  <si>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</si>
  <si>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</si>
  <si>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</si>
  <si>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</si>
  <si>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</si>
  <si>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</si>
  <si>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</si>
  <si>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</si>
  <si>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</si>
  <si>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</si>
  <si>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</si>
  <si>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</si>
  <si>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</si>
  <si>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</si>
  <si>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</si>
  <si>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</si>
  <si>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</si>
  <si>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</si>
  <si>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</si>
  <si>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</si>
  <si>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</si>
  <si>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</si>
  <si>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</si>
  <si>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</si>
  <si>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</si>
  <si>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</si>
  <si>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</si>
  <si>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</si>
  <si>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</si>
  <si>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</si>
  <si>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</si>
  <si>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</si>
  <si>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</si>
  <si>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</si>
  <si>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</si>
  <si>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</si>
  <si>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</si>
  <si>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</si>
  <si>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</si>
  <si>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</si>
  <si>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</si>
  <si>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</si>
  <si>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</si>
  <si>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</si>
  <si>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</si>
  <si>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</si>
  <si>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</si>
  <si>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</si>
  <si>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</si>
  <si>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</si>
  <si>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</si>
  <si>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</si>
  <si>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</si>
  <si>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</si>
  <si>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</si>
  <si>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</si>
  <si>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</si>
  <si>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</si>
  <si>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</si>
  <si>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</si>
  <si>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</si>
  <si>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</si>
  <si>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</si>
  <si>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</si>
  <si>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</si>
  <si>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</si>
  <si>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</si>
  <si>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</si>
  <si>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</si>
  <si>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</si>
  <si>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</si>
  <si>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</si>
  <si>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</si>
  <si>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</si>
  <si>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</si>
  <si>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</si>
  <si>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</si>
  <si>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</si>
  <si>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</si>
  <si>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</si>
  <si>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</si>
  <si>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</si>
  <si>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</si>
  <si>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</si>
  <si>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</si>
  <si>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</si>
  <si>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</si>
  <si>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</si>
  <si>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</si>
  <si>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</si>
  <si>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</si>
  <si>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</si>
  <si>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</si>
  <si>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</si>
  <si>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</si>
  <si>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</si>
  <si>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</si>
  <si>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</si>
  <si>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</si>
  <si>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</si>
  <si>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</si>
  <si>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</si>
  <si>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</si>
  <si>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</si>
  <si>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</si>
  <si>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</si>
  <si>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</si>
  <si>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</si>
  <si>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</si>
  <si>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</si>
  <si>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</si>
  <si>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</si>
  <si>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</si>
  <si>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</si>
  <si>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</si>
  <si>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</si>
  <si>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</si>
  <si>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</si>
  <si>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</si>
  <si>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</si>
  <si>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</si>
  <si>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</si>
  <si>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</si>
  <si>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</si>
  <si>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</si>
  <si>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</si>
  <si>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</si>
  <si>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</si>
  <si>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</si>
  <si>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</si>
  <si>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</si>
  <si>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</si>
  <si>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</si>
  <si>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</si>
  <si>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</si>
  <si>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</si>
  <si>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</si>
  <si>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</si>
  <si>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</si>
  <si>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</si>
  <si>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</si>
  <si>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</si>
  <si>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</si>
  <si>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</si>
  <si>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</si>
  <si>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</si>
  <si>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</si>
  <si>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</si>
  <si>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</si>
  <si>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</si>
  <si>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</si>
  <si>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</si>
  <si>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</si>
  <si>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</si>
  <si>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</si>
  <si>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</si>
  <si>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</si>
  <si>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</si>
  <si>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</si>
  <si>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</si>
  <si>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</si>
  <si>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</si>
  <si>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</si>
  <si>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</si>
  <si>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</si>
  <si>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</si>
  <si>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</si>
  <si>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</si>
  <si>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</si>
  <si>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</si>
  <si>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</si>
  <si>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</si>
  <si>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</si>
  <si>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</si>
  <si>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</si>
  <si>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</si>
  <si>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</si>
  <si>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</si>
  <si>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</si>
  <si>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</si>
  <si>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</si>
  <si>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</si>
  <si>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</si>
  <si>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</si>
  <si>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</si>
  <si>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</si>
  <si>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</si>
  <si>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</si>
  <si>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</si>
  <si>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</si>
  <si>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</si>
  <si>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</si>
  <si>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</si>
  <si>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</si>
  <si>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</si>
  <si>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</si>
  <si>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</si>
  <si>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</si>
  <si>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</si>
  <si>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</si>
  <si>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</si>
  <si>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</si>
  <si>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</si>
  <si>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</si>
  <si>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</si>
  <si>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</si>
  <si>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</si>
  <si>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</si>
  <si>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</si>
  <si>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</si>
  <si>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</si>
  <si>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</si>
  <si>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</si>
  <si>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</si>
  <si>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</si>
  <si>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</si>
  <si>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</si>
  <si>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</si>
  <si>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</si>
  <si>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</si>
  <si>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</si>
  <si>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</si>
  <si>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</si>
  <si>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</si>
  <si>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</si>
  <si>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</si>
  <si>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</si>
  <si>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</si>
  <si>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</si>
  <si>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</si>
  <si>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</si>
  <si>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</si>
  <si>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</si>
  <si>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</si>
  <si>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</si>
  <si>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</si>
  <si>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</si>
  <si>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</si>
  <si>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</si>
  <si>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</si>
  <si>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</si>
  <si>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</si>
  <si>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</si>
  <si>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</si>
  <si>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</si>
  <si>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</si>
  <si>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</si>
  <si>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</si>
  <si>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</si>
  <si>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</si>
  <si>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</si>
  <si>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</si>
  <si>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</si>
  <si>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</si>
  <si>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</si>
  <si>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</si>
  <si>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</si>
  <si>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</si>
  <si>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</si>
  <si>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</si>
  <si>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</si>
  <si>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</si>
  <si>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</si>
  <si>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</si>
  <si>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</si>
  <si>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</si>
  <si>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</si>
  <si>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</si>
  <si>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</si>
  <si>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</si>
  <si>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</si>
  <si>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</si>
  <si>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</si>
  <si>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</si>
  <si>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</si>
  <si>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</si>
  <si>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</si>
  <si>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</si>
  <si>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</si>
  <si>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</si>
  <si>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</si>
  <si>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</si>
  <si>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</si>
  <si>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</si>
  <si>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</si>
  <si>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</si>
  <si>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</si>
  <si>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</si>
  <si>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</si>
  <si>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</si>
  <si>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</si>
  <si>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</si>
  <si>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</si>
  <si>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</si>
  <si>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</si>
  <si>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</si>
  <si>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</si>
  <si>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</si>
  <si>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</si>
  <si>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</si>
  <si>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</si>
  <si>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</si>
  <si>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</si>
  <si>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</si>
  <si>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</si>
  <si>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</si>
  <si>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</si>
  <si>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</si>
  <si>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</si>
  <si>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</si>
  <si>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</si>
  <si>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</si>
  <si>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</si>
  <si>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</si>
  <si>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</si>
  <si>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</si>
  <si>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</si>
  <si>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</si>
  <si>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</si>
  <si>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</si>
  <si>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</si>
  <si>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</si>
  <si>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</si>
  <si>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</si>
  <si>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</si>
  <si>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</si>
  <si>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</si>
  <si>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</si>
  <si>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</si>
  <si>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</si>
  <si>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</si>
  <si>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</si>
  <si>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</si>
  <si>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</si>
  <si>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</si>
  <si>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</si>
  <si>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</si>
  <si>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</si>
  <si>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</si>
  <si>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</si>
  <si>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</si>
  <si>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</si>
  <si>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</si>
  <si>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</si>
  <si>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</si>
  <si>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</si>
  <si>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</si>
  <si>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</si>
  <si>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</si>
  <si>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</si>
  <si>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</si>
  <si>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</si>
  <si>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</si>
  <si>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</si>
  <si>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</si>
  <si>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</si>
  <si>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</si>
  <si>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</si>
  <si>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</si>
  <si>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</si>
  <si>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</si>
  <si>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</si>
  <si>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</si>
  <si>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</si>
  <si>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</si>
  <si>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</si>
  <si>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</si>
  <si>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</si>
  <si>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</si>
  <si>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</si>
  <si>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</si>
  <si>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</si>
  <si>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</si>
  <si>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</si>
  <si>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</si>
  <si>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</si>
  <si>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</si>
  <si>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</si>
  <si>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</si>
  <si>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</si>
  <si>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</si>
  <si>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</si>
  <si>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</si>
  <si>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</si>
  <si>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</si>
  <si>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</si>
  <si>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</si>
  <si>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</si>
  <si>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</si>
  <si>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</si>
  <si>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</si>
  <si>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</si>
  <si>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</si>
  <si>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</si>
  <si>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</si>
  <si>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</si>
  <si>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</si>
  <si>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</si>
  <si>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</si>
  <si>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</si>
  <si>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</si>
  <si>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</si>
  <si>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</si>
  <si>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</si>
  <si>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</si>
  <si>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</si>
  <si>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</si>
  <si>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</si>
  <si>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</si>
  <si>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</si>
  <si>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</si>
  <si>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</si>
  <si>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</si>
  <si>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</si>
  <si>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</si>
  <si>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</si>
  <si>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</si>
  <si>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</si>
  <si>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</si>
  <si>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</si>
  <si>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</si>
  <si>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</si>
  <si>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</si>
  <si>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</si>
  <si>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</si>
  <si>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</si>
  <si>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</si>
  <si>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</si>
  <si>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</si>
  <si>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</si>
  <si>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</si>
  <si>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</si>
  <si>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</si>
  <si>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</si>
  <si>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</si>
  <si>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</si>
  <si>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</si>
  <si>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</si>
  <si>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</si>
  <si>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</si>
  <si>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</si>
  <si>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</si>
  <si>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</si>
  <si>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</si>
  <si>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</si>
  <si>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</si>
  <si>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</si>
  <si>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</si>
  <si>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</si>
  <si>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</si>
  <si>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</si>
  <si>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</si>
  <si>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</si>
  <si>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</si>
  <si>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</si>
  <si>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</si>
  <si>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</si>
  <si>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</si>
  <si>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</si>
  <si>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</si>
  <si>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</si>
  <si>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</si>
  <si>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</si>
  <si>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</si>
  <si>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</si>
  <si>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</si>
  <si>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</si>
  <si>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</si>
  <si>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</si>
  <si>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</si>
  <si>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</si>
  <si>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</si>
  <si>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</si>
  <si>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</si>
  <si>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</si>
  <si>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</si>
  <si>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</si>
  <si>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</si>
  <si>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</si>
  <si>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</si>
  <si>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</si>
  <si>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</si>
  <si>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</si>
  <si>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</si>
  <si>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</si>
  <si>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</si>
  <si>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</si>
  <si>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</si>
  <si>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</si>
  <si>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</si>
  <si>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</si>
  <si>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</si>
  <si>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</si>
  <si>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</si>
  <si>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</si>
  <si>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</si>
  <si>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</si>
  <si>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</si>
  <si>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</si>
  <si>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</si>
  <si>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</si>
  <si>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</si>
  <si>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</si>
  <si>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</si>
  <si>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</si>
  <si>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</si>
  <si>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</si>
  <si>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</si>
  <si>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</si>
  <si>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</si>
  <si>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</si>
  <si>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</si>
  <si>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</si>
  <si>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</si>
  <si>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</si>
  <si>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</si>
  <si>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</si>
  <si>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</si>
  <si>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</si>
  <si>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</si>
  <si>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</si>
  <si>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</si>
  <si>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</si>
  <si>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</si>
  <si>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</si>
  <si>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</si>
  <si>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</si>
  <si>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</si>
  <si>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</si>
  <si>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</si>
  <si>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</si>
  <si>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</si>
  <si>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</si>
  <si>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</si>
  <si>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</si>
  <si>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</si>
  <si>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</si>
  <si>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</si>
  <si>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</si>
  <si>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</si>
  <si>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</si>
  <si>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</si>
  <si>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</si>
  <si>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</si>
  <si>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</si>
  <si>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</si>
  <si>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</si>
  <si>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</si>
  <si>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</si>
  <si>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</si>
  <si>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</si>
  <si>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</si>
  <si>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</si>
  <si>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</si>
  <si>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</si>
  <si>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</si>
  <si>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</si>
  <si>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</si>
  <si>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</si>
  <si>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</si>
  <si>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</si>
  <si>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</si>
  <si>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</si>
  <si>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</si>
  <si>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</si>
  <si>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</si>
  <si>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</si>
  <si>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</si>
  <si>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</si>
  <si>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</si>
  <si>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</si>
  <si>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</si>
  <si>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</si>
  <si>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</si>
  <si>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</si>
  <si>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</si>
  <si>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</si>
  <si>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</si>
  <si>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</si>
  <si>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</si>
  <si>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</si>
  <si>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</si>
  <si>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</si>
  <si>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</si>
  <si>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</si>
  <si>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</si>
  <si>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</si>
  <si>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</si>
  <si>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</si>
  <si>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</si>
  <si>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</si>
  <si>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</si>
  <si>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</si>
  <si>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</si>
  <si>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</si>
  <si>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</si>
  <si>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</si>
  <si>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</si>
  <si>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</si>
  <si>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</si>
  <si>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</si>
  <si>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</si>
  <si>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</si>
  <si>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</si>
  <si>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</si>
  <si>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</si>
  <si>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</si>
  <si>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</si>
  <si>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</si>
  <si>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</si>
  <si>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</si>
  <si>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</si>
  <si>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</si>
  <si>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</si>
  <si>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</si>
  <si>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</si>
  <si>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</si>
  <si>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</si>
  <si>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</si>
  <si>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</si>
  <si>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</si>
  <si>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</si>
  <si>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</si>
  <si>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</si>
  <si>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</si>
  <si>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</si>
  <si>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</si>
  <si>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</si>
  <si>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</si>
  <si>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</si>
  <si>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</si>
  <si>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</si>
  <si>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</si>
  <si>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</si>
  <si>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</si>
  <si>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</si>
  <si>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</si>
  <si>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</si>
  <si>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</si>
  <si>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</si>
  <si>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</si>
  <si>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</si>
  <si>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</si>
  <si>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</si>
  <si>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</si>
  <si>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</si>
  <si>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</si>
  <si>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</si>
  <si>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</si>
  <si>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</si>
  <si>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</si>
  <si>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</si>
  <si>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</si>
  <si>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</si>
  <si>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</si>
  <si>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</si>
  <si>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</si>
  <si>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</si>
  <si>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</si>
  <si>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</si>
  <si>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</si>
  <si>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</si>
  <si>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</si>
  <si>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</si>
  <si>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</si>
  <si>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</si>
  <si>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</si>
  <si>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</si>
  <si>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</si>
  <si>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</si>
  <si>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</si>
  <si>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</si>
  <si>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</si>
  <si>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</si>
  <si>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</si>
  <si>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</si>
  <si>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</si>
  <si>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</si>
  <si>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</si>
  <si>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</si>
  <si>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</si>
  <si>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</si>
  <si>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</si>
  <si>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</si>
  <si>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</si>
  <si>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</si>
  <si>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</si>
  <si>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</si>
  <si>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</si>
  <si>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</si>
  <si>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</si>
  <si>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</si>
  <si>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</si>
  <si>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</si>
  <si>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</si>
  <si>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</si>
  <si>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</si>
  <si>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</si>
  <si>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</si>
  <si>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</si>
  <si>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</si>
  <si>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</si>
  <si>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</si>
  <si>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</si>
  <si>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</si>
  <si>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</si>
  <si>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</si>
  <si>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</si>
  <si>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</si>
  <si>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</si>
  <si>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</si>
  <si>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</si>
  <si>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</si>
  <si>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</si>
  <si>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</si>
  <si>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</si>
  <si>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</si>
  <si>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</si>
  <si>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</si>
  <si>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</si>
  <si>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</si>
  <si>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</si>
  <si>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</si>
  <si>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</si>
  <si>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</si>
  <si>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</si>
  <si>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</si>
  <si>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</si>
  <si>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</si>
  <si>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</si>
  <si>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</si>
  <si>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</si>
  <si>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</si>
  <si>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</si>
  <si>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</si>
  <si>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</si>
  <si>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</si>
  <si>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</si>
  <si>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</si>
  <si>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</si>
  <si>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</si>
  <si>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</si>
  <si>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</si>
  <si>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</si>
  <si>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</si>
  <si>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</si>
  <si>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</si>
  <si>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</si>
  <si>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</si>
  <si>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</si>
  <si>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</si>
  <si>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</si>
  <si>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</si>
  <si>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</si>
  <si>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</si>
  <si>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</si>
  <si>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</si>
  <si>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</si>
  <si>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</si>
  <si>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</si>
  <si>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</si>
  <si>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</si>
  <si>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</si>
  <si>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</si>
  <si>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</si>
  <si>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</si>
  <si>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</si>
  <si>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</si>
  <si>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</si>
  <si>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</si>
  <si>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</si>
  <si>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</si>
  <si>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</si>
  <si>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</si>
  <si>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</si>
  <si>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</si>
  <si>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</si>
  <si>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</si>
  <si>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</si>
  <si>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</si>
  <si>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</si>
  <si>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</si>
  <si>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</si>
  <si>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</si>
  <si>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</si>
  <si>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</si>
  <si>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</si>
  <si>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</si>
  <si>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</si>
  <si>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</si>
  <si>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</si>
  <si>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</si>
  <si>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</si>
  <si>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</si>
  <si>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</si>
  <si>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</si>
  <si>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</si>
  <si>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</si>
  <si>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</si>
  <si>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</si>
  <si>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</si>
  <si>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</si>
  <si>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</si>
  <si>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</si>
  <si>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</si>
  <si>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</si>
  <si>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</si>
  <si>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</si>
  <si>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</si>
  <si>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</si>
  <si>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</si>
  <si>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</si>
  <si>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</si>
  <si>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</si>
  <si>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</si>
  <si>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</si>
  <si>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</si>
  <si>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</si>
  <si>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</si>
  <si>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</si>
  <si>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</si>
  <si>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</si>
  <si>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</si>
  <si>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</si>
  <si>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</si>
  <si>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</si>
  <si>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</si>
  <si>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</si>
  <si>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</si>
  <si>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</si>
  <si>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</si>
  <si>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</si>
  <si>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</si>
  <si>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</si>
  <si>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</si>
  <si>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</si>
  <si>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</si>
  <si>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</si>
  <si>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</si>
  <si>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</si>
  <si>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</si>
  <si>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</si>
  <si>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</si>
  <si>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</si>
  <si>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</si>
  <si>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</si>
  <si>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</si>
  <si>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</si>
  <si>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</si>
  <si>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</si>
  <si>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</si>
  <si>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</si>
  <si>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</si>
  <si>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</si>
  <si>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</si>
  <si>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</si>
  <si>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</si>
  <si>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</si>
  <si>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</si>
  <si>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</si>
  <si>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</si>
  <si>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</si>
  <si>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</si>
  <si>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</si>
  <si>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</si>
  <si>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</si>
  <si>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</si>
  <si>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</si>
  <si>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</si>
  <si>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</si>
  <si>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</si>
  <si>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</si>
  <si>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</si>
  <si>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</si>
  <si>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</si>
  <si>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</si>
  <si>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</si>
  <si>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</si>
  <si>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</si>
  <si>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</si>
  <si>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</si>
  <si>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</si>
  <si>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</si>
  <si>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</si>
  <si>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</si>
  <si>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</si>
  <si>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</si>
  <si>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</si>
  <si>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</si>
  <si>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</si>
  <si>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</si>
  <si>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</si>
  <si>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</si>
  <si>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</si>
  <si>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</si>
  <si>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</si>
  <si>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</si>
  <si>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</si>
  <si>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</si>
  <si>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</si>
  <si>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</si>
  <si>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</si>
  <si>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</si>
  <si>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</si>
  <si>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</si>
  <si>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</si>
  <si>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</si>
  <si>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</si>
  <si>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</si>
  <si>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</si>
  <si>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</si>
  <si>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</si>
  <si>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</si>
  <si>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</si>
  <si>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</si>
  <si>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</si>
  <si>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</si>
  <si>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</si>
  <si>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</si>
  <si>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</si>
  <si>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</si>
  <si>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</si>
  <si>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</si>
  <si>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</si>
  <si>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</si>
  <si>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</si>
  <si>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</si>
  <si>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</si>
  <si>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</si>
  <si>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</si>
  <si>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</si>
  <si>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</si>
  <si>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</si>
  <si>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</si>
  <si>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</si>
  <si>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</si>
  <si>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</si>
  <si>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</si>
  <si>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</si>
  <si>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</si>
  <si>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</si>
  <si>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</si>
  <si>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</si>
  <si>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</si>
  <si>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</si>
  <si>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</si>
  <si>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</si>
  <si>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</si>
  <si>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</si>
  <si>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</si>
  <si>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</si>
  <si>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</si>
  <si>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</si>
  <si>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</si>
  <si>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</si>
  <si>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</si>
  <si>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</si>
  <si>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</si>
  <si>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</si>
  <si>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</si>
  <si>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</si>
  <si>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</si>
  <si>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</si>
  <si>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</si>
  <si>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</si>
  <si>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</si>
  <si>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</si>
  <si>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</si>
  <si>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</si>
  <si>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</si>
  <si>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</si>
  <si>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</si>
  <si>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</si>
  <si>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</si>
  <si>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</si>
  <si>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</si>
  <si>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</si>
  <si>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</si>
  <si>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</si>
  <si>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</si>
  <si>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</si>
  <si>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</si>
  <si>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</si>
  <si>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</si>
  <si>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</si>
  <si>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</si>
  <si>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</si>
  <si>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</si>
  <si>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</si>
  <si>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</si>
  <si>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</si>
  <si>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</si>
  <si>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</si>
  <si>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</si>
  <si>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</si>
  <si>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</si>
  <si>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</si>
  <si>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</si>
  <si>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</si>
  <si>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</si>
  <si>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</si>
  <si>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</si>
  <si>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</si>
  <si>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</si>
  <si>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</si>
  <si>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</si>
  <si>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</si>
  <si>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</si>
  <si>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</si>
  <si>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</si>
  <si>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</si>
  <si>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</si>
  <si>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</si>
  <si>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</si>
  <si>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</si>
  <si>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</si>
  <si>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</si>
  <si>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</si>
  <si>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</si>
  <si>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</si>
  <si>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</si>
  <si>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</si>
  <si>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</si>
  <si>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</si>
  <si>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</si>
  <si>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</si>
  <si>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</si>
  <si>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</si>
  <si>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</si>
  <si>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</si>
  <si>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</si>
  <si>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</si>
  <si>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</si>
  <si>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</si>
  <si>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</si>
  <si>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</si>
  <si>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</si>
  <si>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</si>
  <si>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</si>
  <si>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</si>
  <si>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</si>
  <si>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</si>
  <si>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</si>
  <si>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</si>
  <si>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</si>
  <si>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</si>
  <si>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</si>
  <si>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</si>
  <si>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</si>
  <si>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</si>
  <si>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</si>
  <si>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</si>
  <si>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</si>
  <si>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</si>
  <si>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</si>
  <si>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</si>
  <si>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</si>
  <si>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</si>
  <si>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</si>
  <si>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</si>
  <si>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</si>
  <si>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</si>
  <si>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</si>
  <si>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</si>
  <si>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</si>
  <si>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</si>
  <si>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</si>
  <si>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</si>
  <si>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</si>
  <si>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</si>
  <si>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</si>
  <si>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</si>
  <si>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</si>
  <si>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</si>
  <si>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</si>
  <si>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</si>
  <si>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</si>
  <si>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</si>
  <si>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</si>
  <si>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</si>
  <si>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</si>
  <si>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</si>
  <si>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</si>
  <si>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</si>
  <si>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</si>
  <si>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</si>
  <si>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</si>
  <si>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</si>
  <si>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</si>
  <si>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</si>
  <si>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</si>
  <si>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</si>
  <si>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</si>
  <si>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</si>
  <si>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</si>
  <si>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</si>
  <si>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</si>
  <si>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</si>
  <si>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</si>
  <si>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</si>
  <si>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</si>
  <si>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</si>
  <si>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</si>
  <si>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</si>
  <si>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</si>
  <si>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</si>
  <si>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</si>
  <si>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</si>
  <si>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</si>
  <si>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</si>
  <si>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</si>
  <si>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</si>
  <si>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</si>
  <si>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</si>
  <si>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</si>
  <si>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</si>
  <si>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</si>
  <si>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</si>
  <si>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</si>
  <si>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</si>
  <si>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</si>
  <si>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</si>
  <si>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</si>
  <si>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</si>
  <si>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</si>
  <si>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</si>
  <si>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</si>
  <si>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</si>
  <si>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</si>
  <si>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</si>
  <si>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</si>
  <si>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</si>
  <si>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</si>
  <si>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</si>
  <si>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</si>
  <si>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</si>
  <si>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</si>
  <si>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</si>
  <si>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</si>
  <si>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</si>
  <si>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</si>
  <si>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</si>
  <si>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</si>
  <si>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</si>
  <si>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</si>
  <si>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</si>
  <si>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</si>
  <si>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</si>
  <si>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</si>
  <si>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</si>
  <si>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</si>
  <si>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</si>
  <si>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</si>
  <si>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</si>
  <si>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</si>
  <si>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</si>
  <si>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</si>
  <si>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</si>
  <si>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</si>
  <si>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</si>
  <si>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</si>
  <si>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</si>
  <si>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</si>
  <si>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</si>
  <si>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</si>
  <si>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</si>
  <si>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</si>
  <si>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</si>
  <si>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</si>
  <si>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</si>
  <si>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</si>
  <si>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</si>
  <si>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</si>
  <si>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</si>
  <si>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</si>
  <si>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</si>
  <si>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</si>
  <si>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</si>
  <si>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</si>
  <si>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</si>
  <si>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</si>
  <si>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</si>
  <si>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</si>
  <si>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</si>
  <si>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</si>
  <si>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</si>
  <si>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</si>
  <si>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</si>
  <si>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</si>
  <si>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</si>
  <si>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</si>
  <si>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</si>
  <si>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</si>
  <si>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</si>
  <si>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</si>
  <si>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</si>
  <si>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</si>
  <si>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</si>
  <si>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</si>
  <si>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</si>
  <si>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</si>
  <si>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</si>
  <si>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</si>
  <si>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</si>
  <si>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</si>
  <si>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</si>
  <si>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</si>
  <si>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</si>
  <si>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</si>
  <si>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</si>
  <si>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</si>
  <si>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</si>
  <si>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</si>
  <si>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</si>
  <si>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</si>
  <si>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</si>
  <si>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</si>
  <si>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</si>
  <si>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</si>
  <si>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</si>
  <si>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</si>
  <si>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</si>
  <si>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</si>
  <si>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</si>
  <si>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</si>
  <si>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</si>
  <si>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</si>
  <si>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</si>
  <si>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</si>
  <si>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</si>
  <si>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</si>
  <si>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</si>
  <si>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</si>
  <si>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</si>
  <si>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</si>
  <si>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</si>
  <si>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</si>
  <si>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</si>
  <si>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</si>
  <si>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</si>
  <si>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</si>
  <si>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</si>
  <si>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</si>
  <si>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</si>
  <si>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</si>
  <si>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</si>
  <si>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</si>
  <si>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</si>
  <si>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</si>
  <si>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</si>
  <si>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</si>
  <si>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</si>
  <si>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</si>
  <si>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</si>
  <si>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</si>
  <si>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</si>
  <si>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</si>
  <si>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</si>
  <si>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</si>
  <si>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</si>
  <si>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</si>
  <si>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</si>
  <si>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</si>
  <si>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</si>
  <si>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</si>
  <si>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</si>
  <si>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</si>
  <si>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</si>
  <si>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</si>
  <si>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</si>
  <si>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</si>
  <si>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</si>
  <si>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</si>
  <si>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</si>
  <si>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</si>
  <si>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</si>
  <si>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</si>
  <si>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</si>
  <si>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</si>
  <si>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</si>
  <si>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</si>
  <si>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</si>
  <si>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</si>
  <si>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</si>
  <si>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</si>
  <si>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</si>
  <si>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</si>
  <si>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</si>
  <si>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</si>
  <si>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</si>
  <si>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</si>
  <si>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</si>
  <si>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</si>
  <si>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</si>
  <si>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</si>
  <si>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</si>
  <si>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</si>
  <si>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</si>
  <si>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</si>
  <si>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</si>
  <si>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</si>
  <si>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</si>
  <si>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</si>
  <si>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</si>
  <si>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</si>
  <si>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</si>
  <si>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</si>
  <si>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</si>
  <si>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</si>
  <si>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</si>
  <si>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</si>
  <si>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</si>
  <si>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</si>
  <si>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</si>
  <si>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</si>
  <si>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</si>
  <si>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</si>
  <si>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</si>
  <si>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</si>
  <si>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</si>
  <si>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</si>
  <si>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</si>
  <si>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</si>
  <si>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</si>
  <si>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</si>
  <si>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</si>
  <si>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</si>
  <si>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</si>
  <si>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</si>
  <si>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</si>
  <si>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</si>
  <si>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</si>
  <si>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</si>
  <si>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</si>
  <si>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</si>
  <si>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</si>
  <si>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</si>
  <si>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</si>
  <si>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</si>
  <si>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</si>
  <si>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</si>
  <si>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</si>
  <si>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</si>
  <si>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</si>
  <si>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</si>
  <si>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</si>
  <si>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</si>
  <si>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</si>
  <si>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</si>
  <si>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</si>
  <si>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</si>
  <si>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</si>
  <si>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</si>
  <si>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</si>
  <si>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</si>
  <si>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</si>
  <si>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</si>
  <si>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</si>
  <si>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</si>
  <si>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</si>
  <si>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</si>
  <si>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</si>
  <si>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</si>
  <si>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</si>
  <si>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</si>
  <si>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</si>
  <si>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</si>
  <si>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</si>
  <si>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</si>
  <si>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</si>
  <si>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</si>
  <si>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</si>
  <si>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</si>
  <si>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</si>
  <si>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</si>
  <si>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</si>
  <si>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</si>
  <si>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</si>
  <si>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</si>
  <si>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</si>
  <si>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</si>
  <si>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</si>
  <si>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</si>
  <si>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</si>
  <si>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</si>
  <si>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</si>
  <si>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</si>
  <si>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</si>
  <si>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</si>
  <si>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</si>
  <si>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</si>
  <si>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</si>
  <si>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</si>
  <si>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</si>
  <si>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</si>
  <si>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</si>
  <si>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</si>
  <si>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</si>
  <si>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</si>
  <si>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</si>
  <si>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</si>
  <si>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</si>
  <si>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</si>
  <si>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</si>
  <si>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</si>
  <si>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</si>
  <si>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</si>
  <si>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</si>
  <si>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</si>
  <si>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</si>
  <si>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</si>
  <si>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</si>
  <si>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</si>
  <si>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</si>
  <si>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</si>
  <si>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</si>
  <si>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</si>
  <si>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</si>
  <si>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</si>
  <si>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</si>
  <si>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</si>
  <si>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</si>
  <si>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</si>
  <si>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</si>
  <si>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</si>
  <si>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</si>
  <si>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</si>
  <si>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</si>
  <si>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</si>
  <si>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</si>
  <si>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</si>
  <si>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</si>
  <si>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</si>
  <si>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</si>
  <si>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</si>
  <si>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</si>
  <si>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</si>
  <si>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</si>
  <si>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</si>
  <si>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</si>
  <si>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</si>
  <si>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</si>
  <si>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</si>
  <si>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</si>
  <si>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</si>
  <si>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</si>
  <si>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</si>
  <si>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</si>
  <si>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</si>
  <si>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</si>
  <si>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</si>
  <si>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</si>
  <si>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</si>
  <si>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</si>
  <si>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</si>
  <si>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</si>
  <si>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</si>
  <si>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</si>
  <si>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</si>
  <si>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</si>
  <si>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</si>
  <si>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</si>
  <si>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</si>
  <si>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</si>
  <si>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</si>
  <si>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</si>
  <si>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</si>
  <si>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</si>
  <si>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</si>
  <si>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</si>
  <si>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</si>
  <si>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</si>
  <si>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</si>
  <si>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</si>
  <si>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</si>
  <si>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</si>
  <si>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</si>
  <si>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</si>
  <si>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</si>
  <si>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</si>
  <si>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</si>
  <si>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</si>
  <si>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</si>
  <si>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</si>
  <si>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</si>
  <si>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</si>
  <si>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</si>
  <si>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</si>
  <si>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</si>
  <si>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</si>
  <si>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</si>
  <si>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</si>
  <si>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</si>
  <si>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</si>
  <si>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</si>
  <si>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</si>
  <si>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</si>
  <si>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</si>
  <si>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</si>
  <si>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</si>
  <si>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</si>
  <si>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</si>
  <si>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</si>
  <si>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</si>
  <si>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</si>
  <si>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</si>
  <si>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</si>
  <si>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</si>
  <si>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</si>
  <si>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</si>
  <si>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</si>
  <si>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</si>
  <si>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</si>
  <si>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</si>
  <si>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</si>
  <si>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</si>
  <si>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</si>
  <si>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</si>
  <si>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</si>
  <si>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</si>
  <si>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</si>
  <si>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</si>
  <si>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</si>
  <si>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</si>
  <si>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</si>
  <si>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</si>
  <si>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</si>
  <si>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</si>
  <si>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</si>
  <si>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</si>
  <si>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</si>
  <si>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</si>
  <si>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</si>
  <si>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</si>
  <si>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</si>
  <si>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</si>
  <si>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</si>
  <si>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</si>
  <si>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</si>
  <si>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</si>
  <si>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</si>
  <si>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</si>
  <si>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</si>
  <si>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</si>
  <si>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</si>
  <si>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</si>
  <si>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</si>
  <si>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</si>
  <si>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</si>
  <si>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</si>
  <si>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</si>
  <si>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</si>
  <si>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</si>
  <si>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</si>
  <si>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</si>
  <si>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</si>
  <si>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</si>
  <si>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</si>
  <si>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</si>
  <si>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</si>
  <si>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</si>
  <si>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</si>
  <si>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</si>
  <si>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</si>
  <si>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</si>
  <si>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</si>
  <si>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</si>
  <si>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</si>
  <si>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</si>
  <si>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</si>
  <si>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</si>
  <si>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</si>
  <si>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</si>
  <si>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</si>
  <si>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</si>
  <si>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</si>
  <si>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</si>
  <si>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</si>
  <si>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</si>
  <si>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</si>
  <si>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</si>
  <si>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</si>
  <si>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</si>
  <si>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</si>
  <si>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</si>
  <si>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</si>
  <si>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</si>
  <si>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</si>
  <si>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</si>
  <si>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</si>
  <si>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</si>
  <si>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</si>
  <si>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</si>
  <si>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</si>
  <si>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</si>
  <si>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</si>
  <si>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</si>
  <si>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</si>
  <si>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</si>
  <si>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</si>
  <si>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</si>
  <si>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</si>
  <si>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</si>
  <si>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</si>
  <si>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</si>
  <si>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</si>
  <si>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</si>
  <si>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</si>
  <si>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</si>
  <si>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</si>
  <si>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</si>
  <si>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</si>
  <si>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</si>
  <si>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</si>
  <si>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</si>
  <si>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</si>
  <si>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</si>
  <si>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</si>
  <si>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</si>
  <si>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</si>
  <si>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</si>
  <si>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</si>
  <si>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</si>
  <si>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</si>
  <si>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</si>
  <si>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</si>
  <si>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</si>
  <si>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</si>
  <si>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</si>
  <si>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</si>
  <si>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</si>
  <si>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</si>
  <si>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</si>
  <si>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</si>
  <si>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</si>
  <si>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</si>
  <si>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</si>
  <si>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</si>
  <si>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</si>
  <si>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</si>
  <si>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</si>
  <si>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</si>
  <si>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</si>
  <si>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</si>
  <si>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</si>
  <si>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</si>
  <si>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</si>
  <si>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</si>
  <si>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</si>
  <si>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</si>
  <si>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</si>
  <si>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</si>
  <si>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</si>
  <si>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</si>
  <si>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</si>
  <si>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</si>
  <si>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</si>
  <si>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</si>
  <si>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</si>
  <si>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</si>
  <si>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</si>
  <si>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</si>
  <si>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</si>
  <si>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</si>
  <si>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</si>
  <si>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</si>
  <si>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</si>
  <si>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</si>
  <si>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</si>
  <si>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</si>
  <si>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</si>
  <si>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</si>
  <si>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</si>
  <si>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</si>
  <si>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</si>
  <si>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</si>
  <si>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</si>
  <si>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</si>
  <si>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</si>
  <si>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</si>
  <si>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</si>
  <si>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</si>
  <si>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</si>
  <si>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</si>
  <si>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</si>
  <si>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</si>
  <si>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</si>
  <si>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</si>
  <si>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</si>
  <si>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</si>
  <si>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</si>
  <si>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</si>
  <si>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</si>
  <si>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</si>
  <si>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</si>
  <si>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</si>
  <si>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</si>
  <si>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</si>
  <si>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</si>
  <si>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</si>
  <si>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</si>
  <si>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</si>
  <si>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</si>
  <si>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</si>
  <si>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</si>
  <si>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</si>
  <si>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</si>
  <si>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</si>
  <si>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</si>
  <si>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</si>
  <si>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</si>
  <si>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</si>
  <si>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</si>
  <si>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</si>
  <si>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</si>
  <si>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</si>
  <si>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</si>
  <si>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</si>
  <si>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</si>
  <si>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</si>
  <si>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</si>
  <si>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</si>
  <si>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</si>
  <si>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</si>
  <si>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</si>
  <si>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</si>
  <si>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</si>
  <si>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</si>
  <si>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</si>
  <si>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</si>
  <si>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</si>
  <si>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</si>
  <si>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</si>
  <si>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</si>
  <si>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</si>
  <si>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</si>
  <si>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</si>
  <si>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</si>
  <si>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</si>
  <si>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</si>
  <si>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</si>
  <si>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</si>
  <si>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</si>
  <si>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</si>
  <si>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</si>
  <si>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</si>
  <si>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</si>
  <si>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</si>
  <si>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</si>
  <si>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</si>
  <si>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</si>
  <si>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</si>
  <si>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</si>
  <si>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</si>
  <si>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</si>
  <si>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</si>
  <si>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</si>
  <si>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</si>
  <si>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</si>
  <si>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</si>
  <si>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</si>
  <si>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</si>
  <si>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</si>
  <si>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</si>
  <si>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</si>
  <si>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</si>
  <si>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</si>
  <si>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</si>
  <si>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</si>
  <si>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</si>
  <si>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</si>
  <si>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</si>
  <si>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</si>
  <si>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</si>
  <si>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</si>
  <si>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</si>
  <si>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</si>
  <si>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</si>
  <si>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</si>
  <si>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</si>
  <si>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</si>
  <si>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</si>
  <si>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</si>
  <si>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</si>
  <si>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</si>
  <si>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</si>
  <si>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</si>
  <si>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</si>
  <si>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</si>
  <si>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</si>
  <si>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</si>
  <si>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</si>
  <si>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</si>
  <si>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</si>
  <si>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</si>
  <si>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</si>
  <si>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</si>
  <si>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</si>
  <si>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</si>
  <si>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</si>
  <si>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</si>
  <si>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</si>
  <si>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</si>
  <si>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</si>
  <si>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</si>
  <si>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</si>
  <si>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</si>
  <si>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</si>
  <si>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</si>
  <si>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</si>
  <si>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</si>
  <si>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</si>
  <si>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</si>
  <si>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</si>
  <si>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</si>
  <si>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</si>
  <si>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</si>
  <si>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</si>
  <si>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</si>
  <si>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</si>
  <si>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</si>
  <si>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</si>
  <si>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</si>
  <si>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</si>
  <si>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</si>
  <si>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</si>
  <si>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</si>
  <si>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</si>
  <si>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</si>
  <si>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</si>
  <si>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</si>
  <si>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</si>
  <si>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</si>
  <si>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</si>
  <si>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</si>
  <si>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</si>
  <si>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</si>
  <si>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</si>
  <si>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</si>
  <si>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</si>
  <si>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</si>
  <si>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</si>
  <si>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</si>
  <si>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</si>
  <si>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</si>
  <si>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</si>
  <si>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</si>
  <si>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</si>
  <si>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</si>
  <si>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</si>
  <si>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</si>
  <si>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</si>
  <si>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</si>
  <si>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</si>
  <si>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</si>
  <si>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</si>
  <si>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</si>
  <si>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</si>
  <si>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</si>
  <si>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</si>
  <si>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</si>
  <si>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</si>
  <si>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</si>
  <si>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</si>
  <si>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</si>
  <si>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</si>
  <si>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</si>
  <si>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</si>
  <si>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</si>
  <si>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</si>
  <si>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</si>
  <si>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</si>
  <si>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</si>
  <si>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</si>
  <si>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</si>
  <si>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</si>
  <si>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</si>
  <si>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</si>
  <si>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</si>
  <si>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</si>
  <si>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</si>
  <si>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</si>
  <si>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</si>
  <si>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</si>
  <si>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</si>
  <si>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</si>
  <si>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</si>
  <si>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</si>
  <si>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</si>
  <si>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</si>
  <si>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</si>
  <si>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</si>
  <si>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</si>
  <si>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</si>
  <si>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</si>
  <si>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</si>
  <si>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</si>
  <si>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</si>
  <si>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</si>
  <si>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</si>
  <si>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</si>
  <si>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</si>
  <si>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</si>
  <si>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</si>
  <si>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</si>
  <si>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</si>
  <si>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</si>
  <si>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</si>
  <si>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</si>
  <si>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</si>
  <si>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</si>
  <si>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</si>
  <si>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</si>
  <si>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</si>
  <si>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</si>
  <si>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</si>
  <si>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</si>
  <si>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</si>
  <si>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</si>
  <si>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</si>
  <si>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</si>
  <si>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</si>
  <si>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</si>
  <si>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</si>
  <si>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</si>
  <si>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</si>
  <si>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</si>
  <si>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</si>
  <si>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</si>
  <si>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</si>
  <si>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</si>
  <si>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</si>
  <si>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</si>
  <si>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</si>
  <si>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</si>
  <si>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</si>
  <si>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</si>
  <si>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</si>
  <si>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</si>
  <si>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</si>
  <si>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</si>
  <si>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</si>
  <si>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</si>
  <si>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</si>
  <si>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</si>
  <si>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</si>
  <si>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</si>
  <si>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</si>
  <si>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</si>
  <si>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</si>
  <si>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</si>
  <si>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</si>
  <si>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</si>
  <si>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</si>
  <si>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</si>
  <si>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</si>
  <si>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</si>
  <si>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</si>
  <si>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</si>
  <si>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</si>
  <si>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</si>
  <si>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</si>
  <si>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</si>
  <si>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</si>
  <si>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</si>
  <si>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</si>
  <si>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</si>
  <si>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</si>
  <si>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</si>
  <si>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</si>
  <si>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</si>
  <si>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</si>
  <si>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</si>
  <si>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</si>
  <si>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</si>
  <si>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</si>
  <si>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</si>
  <si>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</si>
  <si>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</si>
  <si>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</si>
  <si>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</si>
  <si>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</si>
  <si>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</si>
  <si>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</si>
  <si>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</si>
  <si>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</si>
  <si>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</si>
  <si>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</si>
  <si>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</si>
  <si>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</si>
  <si>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</si>
  <si>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</si>
  <si>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</si>
  <si>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</si>
  <si>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</si>
  <si>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</si>
  <si>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</si>
  <si>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</si>
  <si>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</si>
  <si>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</si>
  <si>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</si>
  <si>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</si>
  <si>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</si>
  <si>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</si>
  <si>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</si>
  <si>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</si>
  <si>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</si>
  <si>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</si>
  <si>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</si>
  <si>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</si>
  <si>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</si>
  <si>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</si>
  <si>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</si>
  <si>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</si>
  <si>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</si>
  <si>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</si>
  <si>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</si>
  <si>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</si>
  <si>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</si>
  <si>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</si>
  <si>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</si>
  <si>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</si>
  <si>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</si>
  <si>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</si>
  <si>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</si>
  <si>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</si>
  <si>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</si>
  <si>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</si>
  <si>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</si>
  <si>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</si>
  <si>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</si>
  <si>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</si>
  <si>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</si>
  <si>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</si>
  <si>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</si>
  <si>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</si>
  <si>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</si>
  <si>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</si>
  <si>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</si>
  <si>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</si>
  <si>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</si>
  <si>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</si>
  <si>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</si>
  <si>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</si>
  <si>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</si>
  <si>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</si>
  <si>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</si>
  <si>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</si>
  <si>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</si>
  <si>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</si>
  <si>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</si>
  <si>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</si>
  <si>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</si>
  <si>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</si>
  <si>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</si>
  <si>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</si>
  <si>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</si>
  <si>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</si>
  <si>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</si>
  <si>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</si>
  <si>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</si>
  <si>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</si>
  <si>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</si>
  <si>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</si>
  <si>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</si>
  <si>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</si>
  <si>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</si>
  <si>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</si>
  <si>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</si>
  <si>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</si>
  <si>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</si>
  <si>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</si>
  <si>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</si>
  <si>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</si>
  <si>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</si>
  <si>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</si>
  <si>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</si>
  <si>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</si>
  <si>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</si>
  <si>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</si>
  <si>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</si>
  <si>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</si>
  <si>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</si>
  <si>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</si>
  <si>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</si>
  <si>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</si>
  <si>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</si>
  <si>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</si>
  <si>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</si>
  <si>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</si>
  <si>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</si>
  <si>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</si>
  <si>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</si>
  <si>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</si>
  <si>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</si>
  <si>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</si>
  <si>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</si>
  <si>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</si>
  <si>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</si>
  <si>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</si>
  <si>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</si>
  <si>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</si>
  <si>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</si>
  <si>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</si>
  <si>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</si>
  <si>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</si>
  <si>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</si>
  <si>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</si>
  <si>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</si>
  <si>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</si>
  <si>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</si>
  <si>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</si>
  <si>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</si>
  <si>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</si>
  <si>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</si>
  <si>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</si>
  <si>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</si>
  <si>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</si>
  <si>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</si>
  <si>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</si>
  <si>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</si>
  <si>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</si>
  <si>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</si>
  <si>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</si>
  <si>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</si>
  <si>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</si>
  <si>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</si>
  <si>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</si>
  <si>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</si>
  <si>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</si>
  <si>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</si>
  <si>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</si>
  <si>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</si>
  <si>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</si>
  <si>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</si>
  <si>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</si>
  <si>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</si>
  <si>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</si>
  <si>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</si>
  <si>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</si>
  <si>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</si>
  <si>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</si>
  <si>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</si>
  <si>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</si>
  <si>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</si>
  <si>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</si>
  <si>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</si>
  <si>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</si>
  <si>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</si>
  <si>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</si>
  <si>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</si>
  <si>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</si>
  <si>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</si>
  <si>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</si>
  <si>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</si>
  <si>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</si>
  <si>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</si>
  <si>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</si>
  <si>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</si>
  <si>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</si>
  <si>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</si>
  <si>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</si>
  <si>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</si>
  <si>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</si>
  <si>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</si>
  <si>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</si>
  <si>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</si>
  <si>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</si>
  <si>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</si>
  <si>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</si>
  <si>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</si>
  <si>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</si>
  <si>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</si>
  <si>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</si>
  <si>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</si>
  <si>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</si>
  <si>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</si>
  <si>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</si>
  <si>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</si>
  <si>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</si>
  <si>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</si>
  <si>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</si>
  <si>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</si>
  <si>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</si>
  <si>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</si>
  <si>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</si>
  <si>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</si>
  <si>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</si>
  <si>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</si>
  <si>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</si>
  <si>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</si>
  <si>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</si>
  <si>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</si>
  <si>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</si>
  <si>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</si>
  <si>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</si>
  <si>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</si>
  <si>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</si>
  <si>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</si>
  <si>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</si>
  <si>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</si>
  <si>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</si>
  <si>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</si>
  <si>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</si>
  <si>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</si>
  <si>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</si>
  <si>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</si>
  <si>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</si>
  <si>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</si>
  <si>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</si>
  <si>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</si>
  <si>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</si>
  <si>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</si>
  <si>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</si>
  <si>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</si>
  <si>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</si>
  <si>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</si>
  <si>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</si>
  <si>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</si>
  <si>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</si>
  <si>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</si>
  <si>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</si>
  <si>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</si>
  <si>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</si>
  <si>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</si>
  <si>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</si>
  <si>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</si>
  <si>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</si>
  <si>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</si>
  <si>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</si>
  <si>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</si>
  <si>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</si>
  <si>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</si>
  <si>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</si>
  <si>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</si>
  <si>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</si>
  <si>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</si>
  <si>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</si>
  <si>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</si>
  <si>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</si>
  <si>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</si>
  <si>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</si>
  <si>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</si>
  <si>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</si>
  <si>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</si>
  <si>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</si>
  <si>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</si>
  <si>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</si>
  <si>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</si>
  <si>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</si>
  <si>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</si>
  <si>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</si>
  <si>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</si>
  <si>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</si>
  <si>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</si>
  <si>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</si>
  <si>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</si>
  <si>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</si>
  <si>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</si>
  <si>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</si>
  <si>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</si>
  <si>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</si>
  <si>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</si>
  <si>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</si>
  <si>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</si>
  <si>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</si>
  <si>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</si>
  <si>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</si>
  <si>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</si>
  <si>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</si>
  <si>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</si>
  <si>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</si>
  <si>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</si>
  <si>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</si>
  <si>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</si>
  <si>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</si>
  <si>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</si>
  <si>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</si>
  <si>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</si>
  <si>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</si>
  <si>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</si>
  <si>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</si>
  <si>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</si>
  <si>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</si>
  <si>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</si>
  <si>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</si>
  <si>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</si>
  <si>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</si>
  <si>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</si>
  <si>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</si>
  <si>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</si>
  <si>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</si>
  <si>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</si>
  <si>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</si>
  <si>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</si>
  <si>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</si>
  <si>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</si>
  <si>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</si>
  <si>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</si>
  <si>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</si>
  <si>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</si>
  <si>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</si>
  <si>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</si>
  <si>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</si>
  <si>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</si>
  <si>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</si>
  <si>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</si>
  <si>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</si>
  <si>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</si>
  <si>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</si>
  <si>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</si>
  <si>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</si>
  <si>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</si>
  <si>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</si>
  <si>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</si>
  <si>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</si>
  <si>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</si>
  <si>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</si>
  <si>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</si>
  <si>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</si>
  <si>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</si>
  <si>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</si>
  <si>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</si>
  <si>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</si>
  <si>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</si>
  <si>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</si>
  <si>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</si>
  <si>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</si>
  <si>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</si>
  <si>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</si>
  <si>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</si>
  <si>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</si>
  <si>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</si>
  <si>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</si>
  <si>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</si>
  <si>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</si>
  <si>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</si>
  <si>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</si>
  <si>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</si>
  <si>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</si>
  <si>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</si>
  <si>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</si>
  <si>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</si>
  <si>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</si>
  <si>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</si>
  <si>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</si>
  <si>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</si>
  <si>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</si>
  <si>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</si>
  <si>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</si>
  <si>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</si>
  <si>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</si>
  <si>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</si>
  <si>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</si>
  <si>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</si>
  <si>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</si>
  <si>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</si>
  <si>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</si>
  <si>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</si>
  <si>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</si>
  <si>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</si>
  <si>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</si>
  <si>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</si>
  <si>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</si>
  <si>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</si>
  <si>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</si>
  <si>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</si>
  <si>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</si>
  <si>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</si>
  <si>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</si>
  <si>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</si>
  <si>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</si>
  <si>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</si>
  <si>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</si>
  <si>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</si>
  <si>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</si>
  <si>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</si>
  <si>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</si>
  <si>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</si>
  <si>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</si>
  <si>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</si>
  <si>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</si>
  <si>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</si>
  <si>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</si>
  <si>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</si>
  <si>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</si>
  <si>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</si>
  <si>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</si>
  <si>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</si>
  <si>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</si>
  <si>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</si>
  <si>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</si>
  <si>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</si>
  <si>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</si>
  <si>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</si>
  <si>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</si>
  <si>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</si>
  <si>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</si>
  <si>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</si>
  <si>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</si>
  <si>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</si>
  <si>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</si>
  <si>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</si>
  <si>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</si>
  <si>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</si>
  <si>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</si>
  <si>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</si>
  <si>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</si>
  <si>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</si>
  <si>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</si>
  <si>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</si>
  <si>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</si>
  <si>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</si>
  <si>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</si>
  <si>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</si>
  <si>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</si>
  <si>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</si>
  <si>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</si>
  <si>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</si>
  <si>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</si>
  <si>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</si>
  <si>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</si>
  <si>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</si>
  <si>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</si>
  <si>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</si>
  <si>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</si>
  <si>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</si>
  <si>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</si>
  <si>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</si>
  <si>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</si>
  <si>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</si>
  <si>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</si>
  <si>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</si>
  <si>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</si>
  <si>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</si>
  <si>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</si>
  <si>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</si>
  <si>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</si>
  <si>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</si>
  <si>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</si>
  <si>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</si>
  <si>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</si>
  <si>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</si>
  <si>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</si>
  <si>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</si>
  <si>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</si>
  <si>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</si>
  <si>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</si>
  <si>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</si>
  <si>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</si>
  <si>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</si>
  <si>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</si>
  <si>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</si>
  <si>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</si>
  <si>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</si>
  <si>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</si>
  <si>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</si>
  <si>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</si>
  <si>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</si>
  <si>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</si>
  <si>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</si>
  <si>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</si>
  <si>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</si>
  <si>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</si>
  <si>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</si>
  <si>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</si>
  <si>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</si>
  <si>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</si>
  <si>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</si>
  <si>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</si>
  <si>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</si>
  <si>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</si>
  <si>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</si>
  <si>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</si>
  <si>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</si>
  <si>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</si>
  <si>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</si>
  <si>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</si>
  <si>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</si>
  <si>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</si>
  <si>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</si>
  <si>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</si>
  <si>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</si>
  <si>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</si>
  <si>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</si>
  <si>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</si>
  <si>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</si>
  <si>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</si>
  <si>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</si>
  <si>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</si>
  <si>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</si>
  <si>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</si>
  <si>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</si>
  <si>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</si>
  <si>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</si>
  <si>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</si>
  <si>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</si>
  <si>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</si>
  <si>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</si>
  <si>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</si>
  <si>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</si>
  <si>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</si>
  <si>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</si>
  <si>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</si>
  <si>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</si>
  <si>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</si>
  <si>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</si>
  <si>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</si>
  <si>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</si>
  <si>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</si>
  <si>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</si>
  <si>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</si>
  <si>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</si>
  <si>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</si>
  <si>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</si>
  <si>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</si>
  <si>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</si>
  <si>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</si>
  <si>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</si>
  <si>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</si>
  <si>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</si>
  <si>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</si>
  <si>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</si>
  <si>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</si>
  <si>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</si>
  <si>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</si>
  <si>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</si>
  <si>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</si>
  <si>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</si>
  <si>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</si>
  <si>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</si>
  <si>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</si>
  <si>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</si>
  <si>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</si>
  <si>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</si>
  <si>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</si>
  <si>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</si>
  <si>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</si>
  <si>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</si>
  <si>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</si>
  <si>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</si>
  <si>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</si>
  <si>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</si>
  <si>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</si>
  <si>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</si>
  <si>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</si>
  <si>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</si>
  <si>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</si>
  <si>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</si>
  <si>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</si>
  <si>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</si>
  <si>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</si>
  <si>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</si>
  <si>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</si>
  <si>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</si>
  <si>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</si>
  <si>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</si>
  <si>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</si>
  <si>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</si>
  <si>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</si>
  <si>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</si>
  <si>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</si>
  <si>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</si>
  <si>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</si>
  <si>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</si>
  <si>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</si>
  <si>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</si>
  <si>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</si>
  <si>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</si>
  <si>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</si>
  <si>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</si>
  <si>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</si>
  <si>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</si>
  <si>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</si>
  <si>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</si>
  <si>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</si>
  <si>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</si>
  <si>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</si>
  <si>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</si>
  <si>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</si>
  <si>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</si>
  <si>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</si>
  <si>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</si>
  <si>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</si>
  <si>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</si>
  <si>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</si>
  <si>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</si>
  <si>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</si>
  <si>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</si>
  <si>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</si>
  <si>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</si>
  <si>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</si>
  <si>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</si>
  <si>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</si>
  <si>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</si>
  <si>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</si>
  <si>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</si>
  <si>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</si>
  <si>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</si>
  <si>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</si>
  <si>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</si>
  <si>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</si>
  <si>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</si>
  <si>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</si>
  <si>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</si>
  <si>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</si>
  <si>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</si>
  <si>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</si>
  <si>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</si>
  <si>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</si>
  <si>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</si>
  <si>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</si>
  <si>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</si>
  <si>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</si>
  <si>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</si>
  <si>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</si>
  <si>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</si>
  <si>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</si>
  <si>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</si>
  <si>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</si>
  <si>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</si>
  <si>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</si>
  <si>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</si>
  <si>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</si>
  <si>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</si>
  <si>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</si>
  <si>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</si>
  <si>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</si>
  <si>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</si>
  <si>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</si>
  <si>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</si>
  <si>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</si>
  <si>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</si>
  <si>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</si>
  <si>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</si>
  <si>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</si>
  <si>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</si>
  <si>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</si>
  <si>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</si>
  <si>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</si>
  <si>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</si>
  <si>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</si>
  <si>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</si>
  <si>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</si>
  <si>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</si>
  <si>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</si>
  <si>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</si>
  <si>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</si>
  <si>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</si>
  <si>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</si>
  <si>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</si>
  <si>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</si>
  <si>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</si>
  <si>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</si>
  <si>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</si>
  <si>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</si>
  <si>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</si>
  <si>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</si>
  <si>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</si>
  <si>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</si>
  <si>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</si>
  <si>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</si>
  <si>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</si>
  <si>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</si>
  <si>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</si>
  <si>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</si>
  <si>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</si>
  <si>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</si>
  <si>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</si>
  <si>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</si>
  <si>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</si>
  <si>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</si>
  <si>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</si>
  <si>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</si>
  <si>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</si>
  <si>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</si>
  <si>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</si>
  <si>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</si>
  <si>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</si>
  <si>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</si>
  <si>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</si>
  <si>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</si>
  <si>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</si>
  <si>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</si>
  <si>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</si>
  <si>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</si>
  <si>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</si>
  <si>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</si>
  <si>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</si>
  <si>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</si>
  <si>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</si>
  <si>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</si>
  <si>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</si>
  <si>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</si>
  <si>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</si>
  <si>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</si>
  <si>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</si>
  <si>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</si>
  <si>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</si>
  <si>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</si>
  <si>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</si>
  <si>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</si>
  <si>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</si>
  <si>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</si>
  <si>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</si>
  <si>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</si>
  <si>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</si>
  <si>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</si>
  <si>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</si>
  <si>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</si>
  <si>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</si>
  <si>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</si>
  <si>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</si>
  <si>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</si>
  <si>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</si>
  <si>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</si>
  <si>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</si>
  <si>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</si>
  <si>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</si>
  <si>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</si>
  <si>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</si>
  <si>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</si>
  <si>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</si>
  <si>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</si>
  <si>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</si>
  <si>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</si>
  <si>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</si>
  <si>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</si>
  <si>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</si>
  <si>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</si>
  <si>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</si>
  <si>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</si>
  <si>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</si>
  <si>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</si>
  <si>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</si>
  <si>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</si>
  <si>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</si>
  <si>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</si>
  <si>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</si>
  <si>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</si>
  <si>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</si>
  <si>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</si>
  <si>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</si>
  <si>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</si>
  <si>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</si>
  <si>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</si>
  <si>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</si>
  <si>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</si>
  <si>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</si>
  <si>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</si>
  <si>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</si>
  <si>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</si>
  <si>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</si>
  <si>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</si>
  <si>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</si>
  <si>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</si>
  <si>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</si>
  <si>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</si>
  <si>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</si>
  <si>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</si>
  <si>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</si>
  <si>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</si>
  <si>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</si>
  <si>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</si>
  <si>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</si>
  <si>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</si>
  <si>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</si>
  <si>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</si>
  <si>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</si>
  <si>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</si>
  <si>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</si>
  <si>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</si>
  <si>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</si>
  <si>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</si>
  <si>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</si>
  <si>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</si>
  <si>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</si>
  <si>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</si>
  <si>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</si>
  <si>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</si>
  <si>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</si>
  <si>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</si>
  <si>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</si>
  <si>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</si>
  <si>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</si>
  <si>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</si>
  <si>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</si>
  <si>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</si>
  <si>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</si>
  <si>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</si>
  <si>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</si>
  <si>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</si>
  <si>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</si>
  <si>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</si>
  <si>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</si>
  <si>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</si>
  <si>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</si>
  <si>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</si>
  <si>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</si>
  <si>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</si>
  <si>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</si>
  <si>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</si>
  <si>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</si>
  <si>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</si>
  <si>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</si>
  <si>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</si>
  <si>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</si>
  <si>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</si>
  <si>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</si>
  <si>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</si>
  <si>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</si>
  <si>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</si>
  <si>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</si>
  <si>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</si>
  <si>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</si>
  <si>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</si>
  <si>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</si>
  <si>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</si>
  <si>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</si>
  <si>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</si>
  <si>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</si>
  <si>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</si>
  <si>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</si>
  <si>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</si>
  <si>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</si>
  <si>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</si>
  <si>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</si>
  <si>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</si>
  <si>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</si>
  <si>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</si>
  <si>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</si>
  <si>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</si>
  <si>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</si>
  <si>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</si>
  <si>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</si>
  <si>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</si>
  <si>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</si>
  <si>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</si>
  <si>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</si>
  <si>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</si>
  <si>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</si>
  <si>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</si>
  <si>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</si>
  <si>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</si>
  <si>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</si>
  <si>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</si>
  <si>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</si>
  <si>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</si>
  <si>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</si>
  <si>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</si>
  <si>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</si>
  <si>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</si>
  <si>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</si>
  <si>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</si>
  <si>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</si>
  <si>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</si>
  <si>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</si>
  <si>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</si>
  <si>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</si>
  <si>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</si>
  <si>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</si>
  <si>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</si>
  <si>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</si>
  <si>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</si>
  <si>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</si>
  <si>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</si>
  <si>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</si>
  <si>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</si>
  <si>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</si>
  <si>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</si>
  <si>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</si>
  <si>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</si>
  <si>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</si>
  <si>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</si>
  <si>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</si>
  <si>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</si>
  <si>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</si>
  <si>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</si>
  <si>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</si>
  <si>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</si>
  <si>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</si>
  <si>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</si>
  <si>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</si>
  <si>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</si>
  <si>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</si>
  <si>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</si>
  <si>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</si>
  <si>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</si>
  <si>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</si>
  <si>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</si>
  <si>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</si>
  <si>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</si>
  <si>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</si>
  <si>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</si>
  <si>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</si>
  <si>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</si>
  <si>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</si>
  <si>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</si>
  <si>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</si>
  <si>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</si>
  <si>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</si>
  <si>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</si>
  <si>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</si>
  <si>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</si>
  <si>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</si>
  <si>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</si>
  <si>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</si>
  <si>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</si>
  <si>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</si>
  <si>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</si>
  <si>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</si>
  <si>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</si>
  <si>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</si>
  <si>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</si>
  <si>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</si>
  <si>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</si>
  <si>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</si>
  <si>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</si>
  <si>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</si>
  <si>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</si>
  <si>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</si>
  <si>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</si>
  <si>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</si>
  <si>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</si>
  <si>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</si>
  <si>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</si>
  <si>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</si>
  <si>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</si>
  <si>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</si>
  <si>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</si>
  <si>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</si>
  <si>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</si>
  <si>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</si>
  <si>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</si>
  <si>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</si>
  <si>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</si>
  <si>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</si>
  <si>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</si>
  <si>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</si>
  <si>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</si>
  <si>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</si>
  <si>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</si>
  <si>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</si>
  <si>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</si>
  <si>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</si>
  <si>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</si>
  <si>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</si>
  <si>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</si>
  <si>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</si>
  <si>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</si>
  <si>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</si>
  <si>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</si>
  <si>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</si>
  <si>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</si>
  <si>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</si>
  <si>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</si>
  <si>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</si>
  <si>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</si>
  <si>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</si>
  <si>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</si>
  <si>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</si>
  <si>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</si>
  <si>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</si>
  <si>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</si>
  <si>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</si>
  <si>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</si>
  <si>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</si>
  <si>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</si>
  <si>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</si>
  <si>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</si>
  <si>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</si>
  <si>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</si>
  <si>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</si>
  <si>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</si>
  <si>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</si>
  <si>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</si>
  <si>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</si>
  <si>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</si>
  <si>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</si>
  <si>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</si>
  <si>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</si>
  <si>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</si>
  <si>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</si>
  <si>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</si>
  <si>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</si>
  <si>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</si>
  <si>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</si>
  <si>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</si>
  <si>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</si>
  <si>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</si>
  <si>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</si>
  <si>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</si>
  <si>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</si>
  <si>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</si>
  <si>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</si>
  <si>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</si>
  <si>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</si>
  <si>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</si>
  <si>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</si>
  <si>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</si>
  <si>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</si>
  <si>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</si>
  <si>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</si>
  <si>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</si>
  <si>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</si>
  <si>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</si>
  <si>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</si>
  <si>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</si>
  <si>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</si>
  <si>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</si>
  <si>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</si>
  <si>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</si>
  <si>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</si>
  <si>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</si>
  <si>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</si>
  <si>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</si>
  <si>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</si>
  <si>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</si>
  <si>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</si>
  <si>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</si>
  <si>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</si>
  <si>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</si>
  <si>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</si>
  <si>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</si>
  <si>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</si>
  <si>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</si>
  <si>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</si>
  <si>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</si>
  <si>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</si>
  <si>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</si>
  <si>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</si>
  <si>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</si>
  <si>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</si>
  <si>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</si>
  <si>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</si>
  <si>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</si>
  <si>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</si>
  <si>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</si>
  <si>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</si>
  <si>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</si>
  <si>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</si>
  <si>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</si>
  <si>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</si>
  <si>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</si>
  <si>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</si>
  <si>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</si>
  <si>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</si>
  <si>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</si>
  <si>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</si>
  <si>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</si>
  <si>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</si>
  <si>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</si>
  <si>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</si>
  <si>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</si>
  <si>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</si>
  <si>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</si>
  <si>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</si>
  <si>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</si>
  <si>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</si>
  <si>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</si>
  <si>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</si>
  <si>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</si>
  <si>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</si>
  <si>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</si>
  <si>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</si>
  <si>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</si>
  <si>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</si>
  <si>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</si>
  <si>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</si>
  <si>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</si>
  <si>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</si>
  <si>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</si>
  <si>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</si>
  <si>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</si>
  <si>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</si>
  <si>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</si>
  <si>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</si>
  <si>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</si>
  <si>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</si>
  <si>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</si>
  <si>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</si>
  <si>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</si>
  <si>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</si>
  <si>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</si>
  <si>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</si>
  <si>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</si>
  <si>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</si>
  <si>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</si>
  <si>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</si>
  <si>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</si>
  <si>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</si>
  <si>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</si>
  <si>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</si>
  <si>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</si>
  <si>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</si>
  <si>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</si>
  <si>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</si>
  <si>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</si>
  <si>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</si>
  <si>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</si>
  <si>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</si>
  <si>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</si>
  <si>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</si>
  <si>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</si>
  <si>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</si>
  <si>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</si>
  <si>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</si>
  <si>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</si>
  <si>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</si>
  <si>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</si>
  <si>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</si>
  <si>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</si>
  <si>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</si>
  <si>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</si>
  <si>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</si>
  <si>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</si>
  <si>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</si>
  <si>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</si>
  <si>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</si>
  <si>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</si>
  <si>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</si>
  <si>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</si>
  <si>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</si>
  <si>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</si>
  <si>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</si>
  <si>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</si>
  <si>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</si>
  <si>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</si>
  <si>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</si>
  <si>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</si>
  <si>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</si>
  <si>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</si>
  <si>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</si>
  <si>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</si>
  <si>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</si>
  <si>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</si>
  <si>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</si>
  <si>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</si>
  <si>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</si>
  <si>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</si>
  <si>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</si>
  <si>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</si>
  <si>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</si>
  <si>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</si>
  <si>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</si>
  <si>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</si>
  <si>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</si>
  <si>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</si>
  <si>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</si>
  <si>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</si>
  <si>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</si>
  <si>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</si>
  <si>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</si>
  <si>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</si>
  <si>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</si>
  <si>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</si>
  <si>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</si>
  <si>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</si>
  <si>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</si>
  <si>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</si>
  <si>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</si>
  <si>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</si>
  <si>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</si>
  <si>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</si>
  <si>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</si>
  <si>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</si>
  <si>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</si>
  <si>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</si>
  <si>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</si>
  <si>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</si>
  <si>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</si>
  <si>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</si>
  <si>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</si>
  <si>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</si>
  <si>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</si>
  <si>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</si>
  <si>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</si>
  <si>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</si>
  <si>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</si>
  <si>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</si>
  <si>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</si>
  <si>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</si>
  <si>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</si>
  <si>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</si>
  <si>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</si>
  <si>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</si>
  <si>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</si>
  <si>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</si>
  <si>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</si>
  <si>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</si>
  <si>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</si>
  <si>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</si>
  <si>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</si>
  <si>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</si>
  <si>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</si>
  <si>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</si>
  <si>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</si>
  <si>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</si>
  <si>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</si>
  <si>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</si>
  <si>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</si>
  <si>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</si>
  <si>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</si>
  <si>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</si>
  <si>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</si>
  <si>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</si>
  <si>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</si>
  <si>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</si>
  <si>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</si>
  <si>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</si>
  <si>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</si>
  <si>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</si>
  <si>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</si>
  <si>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</si>
  <si>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</si>
  <si>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</si>
  <si>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</si>
  <si>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</si>
  <si>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</si>
  <si>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</si>
  <si>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</si>
  <si>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</si>
  <si>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</si>
  <si>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</si>
  <si>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</si>
  <si>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</si>
  <si>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</si>
  <si>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</si>
  <si>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</si>
  <si>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</si>
  <si>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</si>
  <si>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</si>
  <si>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</si>
  <si>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</si>
  <si>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</si>
  <si>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</si>
  <si>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</si>
  <si>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</si>
  <si>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</si>
  <si>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</si>
  <si>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</si>
  <si>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</si>
  <si>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</si>
  <si>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</si>
  <si>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</si>
  <si>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</si>
  <si>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</si>
  <si>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</si>
  <si>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</si>
  <si>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</si>
  <si>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</si>
  <si>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</si>
  <si>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</si>
  <si>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</si>
  <si>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</si>
  <si>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</si>
  <si>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</si>
  <si>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</si>
  <si>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</si>
  <si>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</si>
  <si>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</si>
  <si>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</si>
  <si>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</si>
  <si>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</si>
  <si>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</si>
  <si>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</si>
  <si>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</si>
  <si>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</si>
  <si>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</si>
  <si>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</si>
  <si>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</si>
  <si>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</si>
  <si>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</si>
  <si>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</si>
  <si>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</si>
  <si>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</si>
  <si>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</si>
  <si>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</si>
  <si>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</si>
  <si>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</si>
  <si>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</si>
  <si>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</si>
  <si>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</si>
  <si>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</si>
  <si>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</si>
  <si>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</si>
  <si>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</si>
  <si>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</si>
  <si>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</si>
  <si>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</si>
  <si>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</si>
  <si>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</si>
  <si>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</si>
  <si>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</si>
  <si>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</si>
  <si>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</si>
  <si>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</si>
  <si>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</si>
  <si>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</si>
  <si>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</si>
  <si>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</si>
  <si>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</si>
  <si>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</si>
  <si>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</si>
  <si>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</si>
  <si>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</si>
  <si>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</si>
  <si>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</si>
  <si>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</si>
  <si>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</si>
  <si>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</si>
  <si>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</si>
  <si>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</si>
  <si>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</si>
  <si>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</si>
  <si>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</si>
  <si>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</si>
  <si>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</si>
  <si>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</si>
  <si>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</si>
  <si>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</si>
  <si>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</si>
  <si>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</si>
  <si>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</si>
  <si>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</si>
  <si>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</si>
  <si>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</si>
  <si>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</si>
  <si>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</si>
  <si>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</si>
  <si>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</si>
  <si>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</si>
  <si>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</si>
  <si>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</si>
  <si>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</si>
  <si>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</si>
  <si>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</si>
  <si>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</si>
  <si>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</si>
  <si>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</si>
  <si>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</si>
  <si>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</si>
  <si>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</si>
  <si>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</si>
  <si>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</si>
  <si>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</si>
  <si>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</si>
  <si>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</si>
  <si>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</si>
  <si>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</si>
  <si>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</si>
  <si>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</si>
  <si>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</si>
  <si>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</si>
  <si>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</si>
  <si>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</si>
  <si>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</si>
  <si>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</si>
  <si>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</si>
  <si>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</si>
  <si>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</si>
  <si>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</si>
  <si>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</si>
  <si>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</si>
  <si>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</si>
  <si>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</si>
  <si>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</si>
  <si>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</si>
  <si>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</si>
  <si>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</si>
  <si>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</si>
  <si>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</si>
  <si>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</si>
  <si>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</si>
  <si>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</si>
  <si>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</si>
  <si>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</si>
  <si>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</si>
  <si>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</si>
  <si>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</si>
  <si>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</si>
  <si>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</si>
  <si>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</si>
  <si>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</si>
  <si>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</si>
  <si>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</si>
  <si>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</si>
  <si>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</si>
  <si>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</si>
  <si>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</si>
  <si>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</si>
  <si>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</si>
  <si>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</si>
  <si>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</si>
  <si>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</si>
  <si>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</si>
  <si>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</si>
  <si>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</si>
  <si>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</si>
  <si>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</si>
  <si>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</si>
  <si>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</si>
  <si>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</si>
  <si>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</si>
  <si>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</si>
  <si>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</si>
  <si>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</si>
  <si>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</si>
  <si>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</si>
  <si>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</si>
  <si>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</si>
  <si>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</si>
  <si>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</si>
  <si>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</si>
  <si>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</si>
  <si>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</si>
  <si>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</si>
  <si>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</si>
  <si>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</si>
  <si>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</si>
  <si>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</si>
  <si>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</si>
  <si>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</si>
  <si>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</si>
  <si>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</si>
  <si>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</si>
  <si>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</si>
  <si>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</si>
  <si>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</si>
  <si>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</si>
  <si>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</si>
  <si>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</si>
  <si>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</si>
  <si>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</si>
  <si>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</si>
  <si>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</si>
  <si>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</si>
  <si>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</si>
  <si>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</si>
  <si>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</si>
  <si>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</si>
  <si>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</si>
  <si>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</si>
  <si>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</si>
  <si>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</si>
  <si>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</si>
  <si>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</si>
  <si>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</si>
  <si>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</si>
  <si>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</si>
  <si>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</si>
  <si>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</si>
  <si>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</si>
  <si>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</si>
  <si>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</si>
  <si>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</si>
  <si>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</si>
  <si>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</si>
  <si>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</si>
  <si>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</si>
  <si>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</si>
  <si>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</si>
  <si>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</si>
  <si>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</si>
  <si>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</si>
  <si>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</si>
  <si>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</si>
  <si>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</si>
  <si>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</si>
  <si>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</si>
  <si>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</si>
  <si>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</si>
  <si>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</si>
  <si>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</si>
  <si>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</si>
  <si>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</si>
  <si>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</si>
  <si>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</si>
  <si>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</si>
  <si>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</si>
  <si>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</si>
  <si>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</si>
  <si>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</si>
  <si>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</si>
  <si>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</si>
  <si>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</si>
  <si>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</si>
  <si>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</si>
  <si>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</si>
  <si>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</si>
  <si>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</si>
  <si>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</si>
  <si>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</si>
  <si>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</si>
  <si>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</si>
  <si>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</si>
  <si>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</si>
  <si>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</si>
  <si>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</si>
  <si>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</si>
  <si>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</si>
  <si>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</si>
  <si>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</si>
  <si>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</si>
  <si>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</si>
  <si>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</si>
  <si>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</si>
  <si>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</si>
  <si>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</si>
  <si>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</si>
  <si>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</si>
  <si>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</si>
  <si>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</si>
  <si>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</si>
  <si>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</si>
  <si>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</si>
  <si>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</si>
  <si>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</si>
  <si>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</si>
  <si>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</si>
  <si>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</si>
  <si>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</si>
  <si>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</si>
  <si>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</si>
  <si>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</si>
  <si>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</si>
  <si>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</si>
  <si>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</si>
  <si>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</si>
  <si>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</si>
  <si>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</si>
  <si>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</si>
  <si>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</si>
  <si>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</si>
  <si>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</si>
  <si>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</si>
  <si>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</si>
  <si>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</si>
  <si>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</si>
  <si>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</si>
  <si>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</si>
  <si>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</si>
  <si>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</si>
  <si>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</si>
  <si>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</si>
  <si>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</si>
  <si>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</si>
  <si>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</si>
  <si>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</si>
  <si>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</si>
  <si>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</si>
  <si>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</si>
  <si>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</si>
  <si>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</si>
  <si>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</si>
  <si>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</si>
  <si>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</si>
  <si>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</si>
  <si>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</si>
  <si>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</si>
  <si>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</si>
  <si>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</si>
  <si>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</si>
  <si>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</si>
  <si>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</si>
  <si>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</si>
  <si>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</si>
  <si>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</si>
  <si>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</si>
  <si>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</si>
  <si>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</si>
  <si>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</si>
  <si>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</si>
  <si>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</si>
  <si>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</si>
  <si>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</si>
  <si>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</si>
  <si>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</si>
  <si>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</si>
  <si>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</si>
  <si>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</si>
  <si>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</si>
  <si>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</si>
  <si>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</si>
  <si>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</si>
  <si>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</si>
  <si>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</si>
  <si>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</si>
  <si>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</si>
  <si>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</si>
  <si>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</si>
  <si>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</si>
  <si>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</si>
  <si>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</si>
  <si>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</si>
  <si>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</si>
  <si>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</si>
  <si>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</si>
  <si>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</si>
  <si>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</si>
  <si>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</si>
  <si>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</si>
  <si>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</si>
  <si>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</si>
  <si>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</si>
  <si>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</si>
  <si>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</si>
  <si>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</si>
  <si>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</si>
  <si>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</si>
  <si>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</si>
  <si>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</si>
  <si>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</si>
  <si>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</si>
  <si>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</si>
  <si>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</si>
  <si>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</si>
  <si>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</si>
  <si>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</si>
  <si>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</si>
  <si>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</si>
  <si>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</si>
  <si>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</si>
  <si>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</si>
  <si>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</si>
  <si>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</si>
  <si>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</si>
  <si>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</si>
  <si>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</si>
  <si>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</si>
  <si>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</si>
  <si>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</si>
  <si>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</si>
  <si>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</si>
  <si>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</si>
  <si>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</si>
  <si>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</si>
  <si>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</si>
  <si>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</si>
  <si>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</si>
  <si>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</si>
  <si>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</si>
  <si>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</si>
  <si>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</si>
  <si>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</si>
  <si>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</si>
  <si>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</si>
  <si>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</si>
  <si>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</si>
  <si>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</si>
  <si>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</si>
  <si>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</si>
  <si>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</si>
  <si>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</si>
  <si>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</si>
  <si>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</si>
  <si>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</si>
  <si>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</si>
  <si>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</si>
  <si>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</si>
  <si>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</si>
  <si>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</si>
  <si>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</si>
  <si>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</si>
  <si>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</si>
  <si>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</si>
  <si>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</si>
  <si>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</si>
  <si>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</si>
  <si>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</si>
  <si>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</si>
  <si>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</si>
  <si>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</si>
  <si>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</si>
  <si>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</si>
  <si>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</si>
  <si>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</si>
  <si>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</si>
  <si>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</si>
  <si>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</si>
  <si>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</si>
  <si>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</si>
  <si>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</si>
  <si>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</si>
  <si>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</si>
  <si>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</si>
  <si>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</si>
  <si>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</si>
  <si>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</si>
  <si>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</si>
  <si>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</si>
  <si>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</si>
  <si>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</si>
  <si>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</si>
  <si>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</si>
  <si>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</si>
  <si>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</si>
  <si>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</si>
  <si>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</si>
  <si>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</si>
  <si>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</si>
  <si>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</si>
  <si>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</si>
  <si>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</si>
  <si>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</si>
  <si>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</si>
  <si>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</si>
  <si>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</si>
  <si>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</si>
  <si>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</si>
  <si>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</si>
  <si>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</si>
  <si>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</si>
  <si>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</si>
  <si>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</si>
  <si>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</si>
  <si>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</si>
  <si>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</si>
  <si>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</si>
  <si>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</si>
  <si>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</si>
  <si>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</si>
  <si>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</si>
  <si>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</si>
  <si>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</si>
  <si>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</si>
  <si>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</si>
  <si>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</si>
  <si>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</si>
  <si>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</si>
  <si>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</si>
  <si>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</si>
  <si>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</si>
  <si>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</si>
  <si>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</si>
  <si>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</si>
  <si>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</si>
  <si>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</si>
  <si>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</si>
  <si>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</si>
  <si>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</si>
  <si>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</si>
  <si>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</si>
  <si>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</si>
  <si>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</si>
  <si>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</si>
  <si>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</si>
  <si>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</si>
  <si>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</si>
  <si>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</si>
  <si>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</si>
  <si>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</si>
  <si>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</si>
  <si>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</si>
  <si>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</si>
  <si>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</si>
  <si>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</si>
  <si>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</si>
  <si>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</si>
  <si>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</si>
  <si>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</si>
  <si>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</si>
  <si>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</si>
  <si>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</si>
  <si>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</si>
  <si>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</si>
  <si>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</si>
  <si>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</si>
  <si>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</si>
  <si>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</si>
  <si>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</si>
  <si>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</si>
  <si>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</si>
  <si>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</si>
  <si>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</si>
  <si>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</si>
  <si>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</si>
  <si>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</si>
  <si>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</si>
  <si>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</si>
  <si>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</si>
  <si>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</si>
  <si>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</si>
  <si>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</si>
  <si>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</si>
  <si>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</si>
  <si>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</si>
  <si>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</si>
  <si>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</si>
  <si>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</si>
  <si>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</si>
  <si>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</si>
  <si>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</si>
  <si>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</si>
  <si>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</si>
  <si>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</si>
  <si>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</si>
  <si>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</si>
  <si>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</si>
  <si>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</si>
  <si>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</si>
  <si>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</si>
  <si>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</si>
  <si>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</si>
  <si>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</si>
  <si>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</si>
  <si>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</si>
  <si>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</si>
  <si>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</si>
  <si>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</si>
  <si>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</si>
  <si>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</si>
  <si>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</si>
  <si>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</si>
  <si>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</si>
  <si>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</si>
  <si>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</si>
  <si>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</si>
  <si>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</si>
  <si>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</si>
  <si>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</si>
  <si>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</si>
  <si>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</si>
  <si>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</si>
  <si>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</si>
  <si>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</si>
  <si>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</si>
  <si>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</si>
  <si>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</si>
  <si>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</si>
  <si>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</si>
  <si>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</si>
  <si>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</si>
  <si>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</si>
  <si>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</si>
  <si>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</si>
  <si>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</si>
  <si>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</si>
  <si>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</si>
  <si>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</si>
  <si>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</si>
  <si>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</si>
  <si>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</si>
  <si>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</si>
  <si>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</si>
  <si>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</si>
  <si>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</si>
  <si>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</si>
  <si>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</si>
  <si>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</si>
  <si>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</si>
  <si>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</si>
  <si>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</si>
  <si>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</si>
  <si>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</si>
  <si>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</si>
  <si>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</si>
  <si>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</si>
  <si>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</si>
  <si>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</si>
  <si>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</si>
  <si>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</si>
  <si>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</si>
  <si>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</si>
  <si>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</si>
  <si>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</si>
  <si>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</si>
  <si>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</si>
  <si>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</si>
  <si>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</si>
  <si>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</si>
  <si>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</si>
  <si>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</si>
  <si>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</si>
  <si>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</si>
  <si>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</si>
  <si>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</si>
  <si>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</si>
  <si>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</si>
  <si>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</si>
  <si>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</si>
  <si>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</si>
  <si>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</si>
  <si>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</si>
  <si>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</si>
  <si>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</si>
  <si>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</si>
  <si>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</si>
  <si>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</si>
  <si>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</si>
  <si>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</si>
  <si>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</si>
  <si>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</si>
  <si>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</si>
  <si>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</si>
  <si>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</si>
  <si>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</si>
  <si>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</si>
  <si>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</si>
  <si>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</si>
  <si>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</si>
  <si>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</si>
  <si>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</si>
  <si>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</si>
  <si>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</si>
  <si>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</si>
  <si>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</si>
  <si>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</si>
  <si>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</si>
  <si>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</si>
  <si>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</si>
  <si>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</si>
  <si>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</si>
  <si>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</si>
  <si>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</si>
  <si>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</si>
  <si>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</si>
  <si>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</si>
  <si>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</si>
  <si>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</si>
  <si>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</si>
  <si>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</si>
  <si>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</si>
  <si>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</si>
  <si>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</si>
  <si>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</si>
  <si>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</si>
  <si>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</si>
  <si>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</si>
  <si>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</si>
  <si>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</si>
  <si>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</si>
  <si>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</si>
  <si>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</si>
  <si>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</si>
  <si>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</si>
  <si>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</si>
  <si>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</si>
  <si>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</si>
  <si>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</si>
  <si>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</si>
  <si>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</si>
  <si>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</si>
  <si>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</si>
  <si>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</si>
  <si>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</si>
  <si>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</si>
  <si>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</si>
  <si>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</si>
  <si>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</si>
  <si>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</si>
  <si>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</si>
  <si>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</si>
  <si>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</si>
  <si>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</si>
  <si>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</si>
  <si>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</si>
  <si>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</si>
  <si>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</si>
  <si>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</si>
  <si>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</si>
  <si>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</si>
  <si>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</si>
  <si>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</si>
  <si>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</si>
  <si>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</si>
  <si>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</si>
  <si>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</si>
  <si>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</si>
  <si>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</si>
  <si>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</si>
  <si>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</si>
  <si>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</si>
  <si>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</si>
  <si>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</si>
  <si>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</si>
  <si>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</si>
  <si>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</si>
  <si>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</si>
  <si>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</si>
  <si>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</si>
  <si>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</si>
  <si>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</si>
  <si>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</si>
  <si>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</si>
  <si>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</si>
  <si>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</si>
  <si>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</si>
  <si>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</si>
  <si>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</si>
  <si>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</si>
  <si>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</si>
  <si>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</si>
  <si>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</si>
  <si>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</si>
  <si>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</si>
  <si>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</si>
  <si>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</si>
  <si>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</si>
  <si>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</si>
  <si>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</si>
  <si>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</si>
  <si>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</si>
  <si>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</si>
  <si>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</si>
  <si>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</si>
  <si>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</si>
  <si>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</si>
  <si>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</si>
  <si>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</si>
  <si>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</si>
  <si>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</si>
  <si>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</si>
  <si>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</si>
  <si>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</si>
  <si>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</si>
  <si>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</si>
  <si>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</si>
  <si>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</si>
  <si>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</si>
  <si>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</si>
  <si>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</si>
  <si>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</si>
  <si>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</si>
  <si>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</si>
  <si>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</si>
  <si>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</si>
  <si>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</si>
  <si>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</si>
  <si>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</si>
  <si>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</si>
  <si>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</si>
  <si>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</si>
  <si>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</si>
  <si>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</si>
  <si>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</si>
  <si>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</si>
  <si>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</si>
  <si>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</si>
  <si>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</si>
  <si>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</si>
  <si>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</si>
  <si>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</si>
  <si>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</si>
  <si>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</si>
  <si>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</si>
  <si>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</si>
  <si>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</si>
  <si>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</si>
  <si>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</si>
  <si>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</si>
  <si>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</si>
  <si>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</si>
  <si>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</si>
  <si>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</si>
  <si>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</si>
  <si>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</si>
  <si>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</si>
  <si>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</si>
  <si>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</si>
  <si>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</si>
  <si>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</si>
  <si>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</si>
  <si>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</si>
  <si>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</si>
  <si>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</si>
  <si>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</si>
  <si>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</si>
  <si>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</si>
  <si>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</si>
  <si>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</si>
  <si>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</si>
  <si>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</si>
  <si>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</si>
  <si>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</si>
  <si>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</si>
  <si>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</si>
  <si>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</si>
  <si>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</si>
  <si>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</si>
  <si>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</si>
  <si>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</si>
  <si>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</si>
  <si>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</si>
  <si>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</si>
  <si>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</si>
  <si>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</si>
  <si>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</si>
  <si>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</si>
  <si>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</si>
  <si>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</si>
  <si>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</si>
  <si>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</si>
  <si>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</si>
  <si>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</si>
  <si>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</si>
  <si>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</si>
  <si>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</si>
  <si>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</si>
  <si>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</si>
  <si>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</si>
  <si>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</si>
  <si>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</si>
  <si>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</si>
  <si>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</si>
  <si>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</si>
  <si>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</si>
  <si>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</si>
  <si>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</si>
  <si>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</si>
  <si>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</si>
  <si>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</si>
  <si>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</si>
  <si>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</si>
  <si>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</si>
  <si>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</si>
  <si>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</si>
  <si>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</si>
  <si>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</si>
  <si>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</si>
  <si>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</si>
  <si>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</si>
  <si>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</si>
  <si>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</si>
  <si>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</si>
  <si>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</si>
  <si>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</si>
  <si>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</si>
  <si>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</si>
  <si>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</si>
  <si>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</si>
  <si>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</si>
  <si>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</si>
  <si>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</si>
  <si>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</si>
  <si>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</si>
  <si>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</si>
  <si>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</si>
  <si>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</si>
  <si>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</si>
  <si>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</si>
  <si>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</si>
  <si>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</si>
  <si>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</si>
  <si>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</si>
  <si>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</si>
  <si>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</si>
  <si>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</si>
  <si>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</si>
  <si>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</si>
  <si>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</si>
  <si>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</si>
  <si>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</si>
  <si>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</si>
  <si>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</si>
  <si>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</si>
  <si>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</si>
  <si>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</si>
  <si>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</si>
  <si>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</si>
  <si>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</si>
  <si>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</si>
  <si>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</si>
  <si>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</si>
  <si>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</si>
  <si>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</si>
  <si>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</si>
  <si>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</si>
  <si>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</si>
  <si>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</si>
  <si>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</si>
  <si>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</si>
  <si>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</si>
  <si>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</si>
  <si>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</si>
  <si>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</si>
  <si>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</si>
  <si>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</si>
  <si>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</si>
  <si>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</si>
  <si>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</si>
  <si>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</si>
  <si>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</si>
  <si>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</si>
  <si>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</si>
  <si>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</si>
  <si>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</si>
  <si>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</si>
  <si>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</si>
  <si>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</si>
  <si>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</si>
  <si>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</si>
  <si>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</si>
  <si>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</si>
  <si>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</si>
  <si>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</si>
  <si>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</si>
  <si>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</si>
  <si>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</si>
  <si>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</si>
  <si>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</si>
  <si>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</si>
  <si>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</si>
  <si>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</si>
  <si>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</si>
  <si>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</si>
  <si>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</si>
  <si>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</si>
  <si>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</si>
  <si>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</si>
  <si>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</si>
  <si>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</si>
  <si>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</si>
  <si>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</si>
  <si>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</si>
  <si>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</si>
  <si>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</si>
  <si>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</si>
  <si>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</si>
  <si>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</si>
  <si>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</si>
  <si>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</si>
  <si>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</si>
  <si>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</si>
  <si>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</si>
  <si>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</si>
  <si>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</si>
  <si>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</si>
  <si>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</si>
  <si>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</si>
  <si>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</si>
  <si>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</si>
  <si>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</si>
  <si>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</si>
  <si>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</si>
  <si>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</si>
  <si>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</si>
  <si>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</si>
  <si>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</si>
  <si>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</si>
  <si>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</si>
  <si>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</si>
  <si>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</si>
  <si>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</si>
  <si>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</si>
  <si>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</si>
  <si>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</si>
  <si>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</si>
  <si>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</si>
  <si>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</si>
  <si>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</si>
  <si>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</si>
  <si>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</si>
  <si>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</si>
  <si>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</si>
  <si>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</si>
  <si>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</si>
  <si>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</si>
  <si>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</si>
  <si>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</si>
  <si>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</si>
  <si>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</si>
  <si>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</si>
  <si>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</si>
  <si>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</si>
  <si>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</si>
  <si>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</si>
  <si>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</si>
  <si>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</si>
  <si>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</si>
  <si>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</si>
  <si>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</si>
  <si>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</si>
  <si>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</si>
  <si>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</si>
  <si>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</si>
  <si>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</si>
  <si>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</si>
  <si>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</si>
  <si>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</si>
  <si>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</si>
  <si>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</si>
  <si>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</si>
  <si>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</si>
  <si>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</si>
  <si>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</si>
  <si>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</si>
  <si>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</si>
  <si>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</si>
  <si>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</si>
  <si>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</si>
  <si>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</si>
  <si>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</si>
  <si>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</si>
  <si>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</si>
  <si>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</si>
  <si>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</si>
  <si>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</si>
  <si>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</si>
  <si>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</si>
  <si>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</si>
  <si>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</si>
  <si>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</si>
  <si>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</si>
  <si>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</si>
  <si>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</si>
  <si>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</si>
  <si>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</si>
  <si>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</si>
  <si>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</si>
  <si>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</si>
  <si>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</si>
  <si>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</si>
  <si>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</si>
  <si>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</si>
  <si>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</si>
  <si>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</si>
  <si>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</si>
  <si>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</si>
  <si>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</si>
  <si>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</si>
  <si>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</si>
  <si>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</si>
  <si>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</si>
  <si>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</si>
  <si>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</si>
  <si>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</si>
  <si>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</si>
  <si>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</si>
  <si>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</si>
  <si>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</si>
  <si>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</si>
  <si>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</si>
  <si>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</si>
  <si>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</si>
  <si>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</si>
  <si>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</si>
  <si>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</si>
  <si>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</si>
  <si>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</si>
  <si>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</si>
  <si>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</si>
  <si>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</si>
  <si>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</si>
  <si>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</si>
  <si>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</si>
  <si>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</si>
  <si>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</si>
  <si>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</si>
  <si>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</si>
  <si>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</si>
  <si>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</si>
  <si>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</si>
  <si>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</si>
  <si>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</si>
  <si>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</si>
  <si>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</si>
  <si>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</si>
  <si>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</si>
  <si>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</si>
  <si>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</si>
  <si>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</si>
  <si>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</si>
  <si>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</si>
  <si>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</si>
  <si>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</si>
  <si>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</si>
  <si>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</si>
  <si>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</si>
  <si>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</si>
  <si>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</si>
  <si>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</si>
  <si>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</si>
  <si>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</si>
  <si>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</si>
  <si>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</si>
  <si>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</si>
  <si>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</si>
  <si>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</si>
  <si>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</si>
  <si>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</si>
  <si>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</si>
  <si>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</si>
  <si>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</si>
  <si>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</si>
  <si>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</si>
  <si>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</si>
  <si>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</si>
  <si>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</si>
  <si>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</si>
  <si>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</si>
  <si>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</si>
  <si>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</si>
  <si>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</si>
  <si>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</si>
  <si>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</si>
  <si>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</si>
  <si>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</si>
  <si>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</si>
  <si>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</si>
  <si>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</si>
  <si>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</si>
  <si>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</si>
  <si>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</si>
  <si>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</si>
  <si>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</si>
  <si>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</si>
  <si>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</si>
  <si>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</si>
  <si>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</si>
  <si>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</si>
  <si>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</si>
  <si>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</si>
  <si>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</si>
  <si>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</si>
  <si>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</si>
  <si>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</si>
  <si>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</si>
  <si>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</si>
  <si>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</si>
  <si>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</si>
  <si>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</si>
  <si>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</si>
  <si>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</si>
  <si>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</si>
  <si>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</si>
  <si>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</si>
  <si>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</si>
  <si>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</si>
  <si>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</si>
  <si>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</si>
  <si>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</si>
  <si>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</si>
  <si>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</si>
  <si>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</si>
  <si>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</si>
  <si>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</si>
  <si>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</si>
  <si>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</si>
  <si>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</si>
  <si>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</si>
  <si>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</si>
  <si>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</si>
  <si>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</si>
  <si>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</si>
  <si>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</si>
  <si>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</si>
  <si>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</si>
  <si>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</si>
  <si>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</si>
  <si>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</si>
  <si>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</si>
  <si>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</si>
  <si>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</si>
  <si>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</si>
  <si>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</si>
  <si>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</si>
  <si>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</si>
  <si>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</si>
  <si>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</si>
  <si>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</si>
  <si>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</si>
  <si>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</si>
  <si>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</si>
  <si>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</si>
  <si>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</si>
  <si>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</si>
  <si>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</si>
  <si>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</si>
  <si>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</si>
  <si>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</si>
  <si>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</si>
  <si>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</si>
  <si>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</si>
  <si>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</si>
  <si>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</si>
  <si>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</si>
  <si>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</si>
  <si>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</si>
  <si>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</si>
  <si>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</si>
  <si>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</si>
  <si>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</si>
  <si>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</si>
  <si>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</si>
  <si>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</si>
  <si>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</si>
  <si>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</si>
  <si>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</si>
  <si>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</si>
  <si>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</si>
  <si>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</si>
  <si>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</si>
  <si>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</si>
  <si>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</si>
  <si>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</si>
  <si>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</si>
  <si>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</si>
  <si>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</si>
  <si>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</si>
  <si>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</si>
  <si>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</si>
  <si>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</si>
  <si>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</si>
  <si>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</si>
  <si>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</si>
  <si>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</si>
  <si>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</si>
  <si>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</si>
  <si>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</si>
  <si>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</si>
  <si>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</si>
  <si>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</si>
  <si>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</si>
  <si>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</si>
  <si>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</si>
  <si>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</si>
  <si>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</si>
  <si>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</si>
  <si>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</si>
  <si>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</si>
  <si>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</si>
  <si>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</si>
  <si>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</si>
  <si>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</si>
  <si>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</si>
  <si>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</si>
  <si>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</si>
  <si>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</si>
  <si>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</si>
  <si>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</si>
  <si>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</si>
  <si>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</si>
  <si>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</si>
  <si>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</si>
  <si>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</si>
  <si>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</si>
  <si>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</si>
  <si>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</si>
  <si>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</si>
  <si>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</si>
  <si>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</si>
  <si>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</si>
  <si>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</si>
  <si>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</si>
  <si>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</si>
  <si>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</si>
  <si>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</si>
  <si>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</si>
  <si>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</si>
  <si>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</si>
  <si>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</si>
  <si>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</si>
  <si>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</si>
  <si>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</si>
  <si>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</si>
  <si>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</si>
  <si>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</si>
  <si>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</si>
  <si>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</si>
  <si>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</si>
  <si>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</si>
  <si>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</si>
  <si>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</si>
  <si>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</si>
  <si>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</si>
  <si>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</si>
  <si>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</si>
  <si>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</si>
  <si>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</si>
  <si>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</si>
  <si>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</si>
  <si>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</si>
  <si>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</si>
  <si>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</si>
  <si>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</si>
  <si>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</si>
  <si>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</si>
  <si>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</si>
  <si>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</si>
  <si>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</si>
  <si>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</si>
  <si>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</si>
  <si>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</si>
  <si>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</si>
  <si>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</si>
  <si>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</si>
  <si>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</si>
  <si>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</si>
  <si>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</si>
  <si>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</si>
  <si>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</si>
  <si>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</si>
  <si>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</si>
  <si>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</si>
  <si>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</si>
  <si>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</si>
  <si>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</si>
  <si>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</si>
  <si>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</si>
  <si>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</si>
  <si>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</si>
  <si>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</si>
  <si>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</si>
  <si>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</si>
  <si>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</si>
  <si>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</si>
  <si>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</si>
  <si>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</si>
  <si>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</si>
  <si>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</si>
  <si>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</si>
  <si>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</si>
  <si>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</si>
  <si>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</si>
  <si>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</si>
  <si>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</si>
  <si>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</si>
  <si>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</si>
  <si>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</si>
  <si>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</si>
  <si>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</si>
  <si>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</si>
  <si>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</si>
  <si>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</si>
  <si>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</si>
  <si>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</si>
  <si>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</si>
  <si>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</si>
  <si>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</si>
  <si>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</si>
  <si>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</si>
  <si>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</si>
  <si>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</si>
  <si>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</si>
  <si>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</si>
  <si>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</si>
  <si>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</si>
  <si>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</si>
  <si>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</si>
  <si>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</si>
  <si>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</si>
  <si>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</si>
  <si>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</si>
  <si>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</si>
  <si>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</si>
  <si>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</si>
  <si>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</si>
  <si>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</si>
  <si>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</si>
  <si>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</si>
  <si>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</si>
  <si>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</si>
  <si>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</si>
  <si>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</si>
  <si>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</si>
  <si>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</si>
  <si>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</si>
  <si>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</si>
  <si>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</si>
  <si>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</si>
  <si>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</si>
  <si>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</si>
  <si>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</si>
  <si>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</si>
  <si>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</si>
  <si>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</si>
  <si>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</si>
  <si>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</si>
  <si>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</si>
  <si>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</si>
  <si>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</si>
  <si>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</si>
  <si>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</si>
  <si>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</si>
  <si>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</si>
  <si>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</si>
  <si>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</si>
  <si>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</si>
  <si>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</si>
  <si>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</si>
  <si>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</si>
  <si>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</si>
  <si>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</si>
  <si>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</si>
  <si>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</si>
  <si>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</si>
  <si>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</si>
  <si>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</si>
  <si>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</si>
  <si>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</si>
  <si>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</si>
  <si>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</si>
  <si>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</si>
  <si>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</si>
  <si>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</si>
  <si>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</si>
  <si>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</si>
  <si>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</si>
  <si>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</si>
  <si>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</si>
  <si>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</si>
  <si>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</si>
  <si>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</si>
  <si>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</si>
  <si>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</si>
  <si>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</si>
  <si>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</si>
  <si>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</si>
  <si>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</si>
  <si>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</si>
  <si>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</si>
  <si>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</si>
  <si>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</si>
  <si>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</si>
  <si>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</si>
  <si>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</si>
  <si>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</si>
  <si>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</si>
  <si>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</si>
  <si>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</si>
  <si>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</si>
  <si>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</si>
  <si>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</si>
  <si>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</si>
  <si>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</si>
  <si>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</si>
  <si>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</si>
  <si>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</si>
  <si>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</si>
  <si>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</si>
  <si>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</si>
  <si>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</si>
  <si>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</si>
  <si>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</si>
  <si>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</si>
  <si>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</si>
  <si>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</si>
  <si>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</si>
  <si>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</si>
  <si>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</si>
  <si>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</si>
  <si>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</si>
  <si>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</si>
  <si>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</si>
  <si>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</si>
  <si>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</si>
  <si>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</si>
  <si>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</si>
  <si>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</si>
  <si>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</si>
  <si>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</si>
  <si>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</si>
  <si>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</si>
  <si>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</si>
  <si>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</si>
  <si>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</si>
  <si>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</si>
  <si>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</si>
  <si>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</si>
  <si>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</si>
  <si>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</si>
  <si>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</si>
  <si>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</si>
  <si>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</si>
  <si>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</si>
  <si>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</si>
  <si>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</si>
  <si>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</si>
  <si>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</si>
  <si>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</si>
  <si>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</si>
  <si>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</si>
  <si>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</si>
  <si>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</si>
  <si>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</si>
  <si>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</si>
  <si>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</si>
  <si>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</si>
  <si>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</si>
  <si>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</si>
  <si>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</si>
  <si>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</si>
  <si>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</si>
  <si>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</si>
  <si>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</si>
  <si>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</si>
  <si>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</si>
  <si>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</si>
  <si>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</si>
  <si>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</si>
  <si>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</si>
  <si>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</si>
  <si>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</si>
  <si>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</si>
  <si>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</si>
  <si>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</si>
  <si>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</si>
  <si>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</si>
  <si>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</si>
  <si>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</si>
  <si>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</si>
  <si>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</si>
  <si>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</si>
  <si>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</si>
  <si>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</si>
  <si>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</si>
  <si>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</si>
  <si>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</si>
  <si>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</si>
  <si>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</si>
  <si>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</si>
  <si>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</si>
  <si>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</si>
  <si>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</si>
  <si>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</si>
  <si>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</si>
  <si>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</si>
  <si>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</si>
  <si>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</si>
  <si>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</si>
  <si>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</si>
  <si>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</si>
  <si>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</si>
  <si>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</si>
  <si>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</si>
  <si>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</si>
  <si>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</si>
  <si>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</si>
  <si>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</si>
  <si>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</si>
  <si>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</si>
  <si>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</si>
  <si>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</si>
  <si>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</si>
  <si>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</si>
  <si>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</si>
  <si>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</si>
  <si>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</si>
  <si>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</si>
  <si>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</si>
  <si>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</si>
  <si>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</si>
  <si>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</si>
  <si>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</si>
  <si>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</si>
  <si>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</si>
  <si>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</si>
  <si>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</si>
  <si>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</si>
  <si>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</si>
  <si>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</si>
  <si>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</si>
  <si>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</si>
  <si>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</si>
  <si>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</si>
  <si>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</si>
  <si>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</si>
  <si>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</si>
  <si>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</si>
  <si>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</si>
  <si>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</si>
  <si>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</si>
  <si>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</si>
  <si>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</si>
  <si>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</si>
  <si>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</si>
  <si>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</si>
  <si>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</si>
  <si>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</si>
  <si>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</si>
  <si>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</si>
  <si>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</si>
  <si>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</si>
  <si>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</si>
  <si>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</si>
  <si>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</si>
  <si>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</si>
  <si>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</si>
  <si>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</si>
  <si>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</si>
  <si>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</si>
  <si>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</si>
  <si>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</si>
  <si>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</si>
  <si>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</si>
  <si>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</si>
  <si>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</si>
  <si>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</si>
  <si>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</si>
  <si>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</si>
  <si>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</si>
  <si>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</si>
  <si>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</si>
  <si>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</si>
  <si>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</si>
  <si>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</si>
  <si>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</si>
  <si>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</si>
  <si>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</si>
  <si>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</si>
  <si>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</si>
  <si>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</si>
  <si>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</si>
  <si>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</si>
  <si>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</si>
  <si>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</si>
  <si>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</si>
  <si>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</si>
  <si>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</si>
  <si>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</si>
  <si>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</si>
  <si>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</si>
  <si>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</si>
  <si>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</si>
  <si>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</si>
  <si>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</si>
  <si>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</si>
  <si>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</si>
  <si>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</si>
  <si>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</si>
  <si>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</si>
  <si>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</si>
  <si>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</si>
  <si>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</si>
  <si>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</si>
  <si>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</si>
  <si>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</si>
  <si>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</si>
  <si>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</si>
  <si>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</si>
  <si>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</si>
  <si>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</si>
  <si>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</si>
  <si>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</si>
  <si>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</si>
  <si>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</si>
  <si>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</si>
  <si>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</si>
  <si>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</si>
  <si>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</si>
  <si>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</si>
  <si>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</si>
  <si>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</si>
  <si>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</si>
  <si>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</si>
  <si>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</si>
  <si>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</si>
  <si>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</si>
  <si>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</si>
  <si>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</si>
  <si>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</si>
  <si>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</si>
  <si>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</si>
  <si>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</si>
  <si>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</si>
  <si>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</si>
  <si>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</si>
  <si>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</si>
  <si>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</si>
  <si>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</si>
  <si>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</si>
  <si>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</si>
  <si>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</si>
  <si>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</si>
  <si>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</si>
  <si>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</si>
  <si>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</si>
  <si>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</si>
  <si>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</si>
  <si>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</si>
  <si>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</si>
  <si>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</si>
  <si>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</si>
  <si>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</si>
  <si>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</si>
  <si>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</si>
  <si>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</si>
  <si>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</si>
  <si>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</si>
  <si>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</si>
  <si>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</si>
  <si>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</si>
  <si>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</si>
  <si>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</si>
  <si>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</si>
  <si>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</si>
  <si>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</si>
  <si>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</si>
  <si>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</si>
  <si>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</si>
  <si>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</si>
  <si>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</si>
  <si>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</si>
  <si>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</si>
  <si>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</si>
  <si>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</si>
  <si>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</si>
  <si>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</si>
  <si>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</si>
  <si>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</si>
  <si>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</si>
  <si>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</si>
  <si>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</si>
  <si>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</si>
  <si>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</si>
  <si>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</si>
  <si>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</si>
  <si>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</si>
  <si>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</si>
  <si>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</si>
  <si>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</si>
  <si>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</si>
  <si>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</si>
  <si>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</si>
  <si>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</si>
  <si>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</si>
  <si>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</si>
  <si>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</si>
  <si>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</si>
  <si>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</si>
  <si>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</si>
  <si>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</si>
  <si>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</si>
  <si>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</si>
  <si>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</si>
  <si>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</si>
  <si>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</si>
  <si>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</si>
  <si>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</si>
  <si>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</si>
  <si>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</si>
  <si>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</si>
  <si>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</si>
  <si>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</si>
  <si>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</si>
  <si>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</si>
  <si>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</si>
  <si>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</si>
  <si>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</si>
  <si>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</si>
  <si>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</si>
  <si>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</si>
  <si>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</si>
  <si>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</si>
  <si>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</si>
  <si>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</si>
  <si>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</si>
  <si>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</si>
  <si>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</si>
  <si>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</si>
  <si>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</si>
  <si>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</si>
  <si>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</si>
  <si>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</si>
  <si>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</si>
  <si>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</si>
  <si>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</si>
  <si>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</si>
  <si>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</si>
  <si>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</si>
  <si>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</si>
  <si>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</si>
  <si>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</si>
  <si>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</si>
  <si>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</si>
  <si>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</si>
  <si>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</si>
  <si>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</si>
  <si>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</si>
  <si>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</si>
  <si>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</si>
  <si>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</si>
  <si>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</si>
  <si>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</si>
  <si>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</si>
  <si>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</si>
  <si>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</si>
  <si>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</si>
  <si>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</si>
  <si>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</si>
  <si>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</si>
  <si>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</si>
  <si>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</si>
  <si>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</si>
  <si>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</si>
  <si>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</si>
  <si>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</si>
  <si>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</si>
  <si>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</si>
  <si>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</si>
  <si>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</si>
  <si>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</si>
  <si>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</si>
  <si>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</si>
  <si>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</si>
  <si>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</si>
  <si>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</si>
  <si>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</si>
  <si>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</si>
  <si>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</si>
  <si>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</si>
  <si>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</si>
  <si>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</si>
  <si>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</si>
  <si>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</si>
  <si>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</si>
  <si>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</si>
  <si>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</si>
  <si>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</si>
  <si>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</si>
  <si>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</si>
  <si>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</si>
  <si>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</si>
  <si>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</si>
  <si>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</si>
  <si>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</si>
  <si>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</si>
  <si>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</si>
  <si>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</si>
  <si>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</si>
  <si>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</si>
  <si>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</si>
  <si>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</si>
  <si>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</si>
  <si>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</si>
  <si>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</si>
  <si>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</si>
  <si>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</si>
  <si>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</si>
  <si>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</si>
  <si>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</si>
  <si>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</si>
  <si>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</si>
  <si>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</si>
  <si>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</si>
  <si>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</si>
  <si>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</si>
  <si>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</si>
  <si>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</si>
  <si>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</si>
  <si>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</si>
  <si>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</si>
  <si>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</si>
  <si>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</si>
  <si>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</si>
  <si>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</si>
  <si>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</si>
  <si>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</si>
  <si>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</si>
  <si>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</si>
  <si>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</si>
  <si>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</si>
  <si>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</si>
  <si>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</si>
  <si>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</si>
  <si>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</si>
  <si>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</si>
  <si>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</si>
  <si>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</si>
  <si>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</si>
  <si>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</si>
  <si>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</si>
  <si>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</si>
  <si>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</si>
  <si>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</si>
  <si>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</si>
  <si>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</si>
  <si>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</si>
  <si>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</si>
  <si>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</si>
  <si>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</si>
  <si>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</si>
  <si>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</si>
  <si>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</si>
  <si>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</si>
  <si>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</si>
  <si>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</si>
  <si>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</si>
  <si>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</si>
  <si>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</si>
  <si>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</si>
  <si>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</si>
  <si>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</si>
  <si>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</si>
  <si>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</si>
  <si>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</si>
  <si>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</si>
  <si>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</si>
  <si>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</si>
  <si>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</si>
  <si>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</si>
  <si>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</si>
  <si>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</si>
  <si>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</si>
  <si>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</si>
  <si>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</si>
  <si>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</si>
  <si>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</si>
  <si>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</si>
  <si>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</si>
  <si>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</si>
  <si>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</si>
  <si>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</si>
  <si>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</si>
  <si>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</si>
  <si>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</si>
  <si>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</si>
  <si>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</si>
  <si>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</si>
  <si>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</si>
  <si>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</si>
  <si>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</si>
  <si>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</si>
  <si>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</si>
  <si>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</si>
  <si>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</si>
  <si>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</si>
  <si>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</si>
  <si>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</si>
  <si>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</si>
  <si>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</si>
  <si>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</si>
  <si>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</si>
  <si>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</si>
  <si>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</si>
  <si>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</si>
  <si>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</si>
  <si>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</si>
  <si>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</si>
  <si>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</si>
  <si>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</si>
  <si>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</si>
  <si>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</si>
  <si>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</si>
  <si>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</si>
  <si>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</si>
  <si>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</si>
  <si>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</si>
  <si>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</si>
  <si>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</si>
  <si>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</si>
  <si>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</si>
  <si>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</si>
  <si>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</si>
  <si>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</si>
  <si>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</si>
  <si>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</si>
  <si>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</si>
  <si>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</si>
  <si>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</si>
  <si>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</si>
  <si>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</si>
  <si>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</si>
  <si>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</si>
  <si>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</si>
  <si>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</si>
  <si>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</si>
  <si>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</si>
  <si>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</si>
  <si>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</si>
  <si>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</si>
  <si>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</si>
  <si>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</si>
  <si>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</si>
  <si>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</si>
  <si>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</si>
  <si>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</si>
  <si>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</si>
  <si>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</si>
  <si>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</si>
  <si>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</si>
  <si>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</si>
  <si>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</si>
  <si>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</si>
  <si>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</si>
  <si>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</si>
  <si>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</si>
  <si>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</si>
  <si>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</si>
  <si>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</si>
  <si>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</si>
  <si>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</si>
  <si>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</si>
  <si>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</si>
  <si>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</si>
  <si>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</si>
  <si>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</si>
  <si>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</si>
  <si>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</si>
  <si>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</si>
  <si>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</si>
  <si>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</si>
  <si>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</si>
  <si>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</si>
  <si>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</si>
  <si>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</si>
  <si>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</si>
  <si>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</si>
  <si>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</si>
  <si>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</si>
  <si>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</si>
  <si>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</si>
  <si>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</si>
  <si>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</si>
  <si>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</si>
  <si>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</si>
  <si>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</si>
  <si>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</si>
  <si>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</si>
  <si>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</si>
  <si>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</si>
  <si>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</si>
  <si>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</si>
  <si>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</si>
  <si>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</si>
  <si>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</si>
  <si>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</si>
  <si>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</si>
  <si>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</si>
  <si>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</si>
  <si>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</si>
  <si>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</si>
  <si>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</si>
  <si>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</si>
  <si>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</si>
  <si>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</si>
  <si>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</si>
  <si>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</si>
  <si>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</si>
  <si>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</si>
  <si>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</si>
  <si>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</si>
  <si>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</si>
  <si>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</si>
  <si>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</si>
  <si>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</si>
  <si>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</si>
  <si>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</si>
  <si>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</si>
  <si>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</si>
  <si>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</si>
  <si>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</si>
  <si>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</si>
  <si>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</si>
  <si>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</si>
  <si>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</si>
  <si>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</si>
  <si>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</si>
  <si>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</si>
  <si>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</si>
  <si>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</si>
  <si>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</si>
  <si>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</si>
  <si>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</si>
  <si>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</si>
  <si>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</si>
  <si>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</si>
  <si>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</si>
  <si>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</si>
  <si>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</si>
  <si>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</si>
  <si>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</si>
  <si>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</si>
  <si>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</si>
  <si>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</si>
  <si>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</si>
  <si>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</si>
  <si>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</si>
  <si>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</si>
  <si>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</si>
  <si>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</si>
  <si>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</si>
  <si>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</si>
  <si>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</si>
  <si>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</si>
  <si>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</si>
  <si>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</si>
  <si>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</si>
  <si>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</si>
  <si>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</si>
  <si>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</si>
  <si>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</si>
  <si>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</si>
  <si>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</si>
  <si>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</si>
  <si>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</si>
  <si>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</si>
  <si>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</si>
  <si>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</si>
  <si>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</si>
  <si>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</si>
  <si>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</si>
  <si>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</si>
  <si>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</si>
  <si>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</si>
  <si>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</si>
  <si>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</si>
  <si>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</si>
  <si>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</si>
  <si>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</si>
  <si>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</si>
  <si>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</si>
  <si>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</si>
  <si>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</si>
  <si>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</si>
  <si>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</si>
  <si>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</si>
  <si>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</si>
  <si>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</si>
  <si>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</si>
  <si>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</si>
  <si>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</si>
  <si>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</si>
  <si>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</si>
  <si>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</si>
  <si>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</si>
  <si>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</si>
  <si>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</si>
  <si>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</si>
  <si>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</si>
  <si>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</si>
  <si>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</si>
  <si>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</si>
  <si>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</si>
  <si>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</si>
  <si>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</si>
  <si>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</si>
  <si>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</si>
  <si>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</si>
  <si>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</si>
  <si>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</si>
  <si>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</si>
  <si>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</si>
  <si>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</si>
  <si>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</si>
  <si>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</si>
  <si>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</si>
  <si>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</si>
  <si>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</si>
  <si>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</si>
  <si>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</si>
  <si>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</si>
  <si>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</si>
  <si>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</si>
  <si>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</si>
  <si>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</si>
  <si>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</si>
  <si>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</si>
  <si>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</si>
  <si>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</si>
  <si>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</si>
  <si>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</si>
  <si>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</si>
  <si>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</si>
  <si>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</si>
  <si>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</si>
  <si>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</si>
  <si>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</si>
  <si>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</si>
  <si>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</si>
  <si>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</si>
  <si>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</si>
  <si>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</si>
  <si>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</si>
  <si>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</si>
  <si>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</si>
  <si>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</si>
  <si>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</si>
  <si>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</si>
  <si>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</si>
  <si>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</si>
  <si>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</si>
  <si>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</si>
  <si>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</si>
  <si>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</si>
  <si>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</si>
  <si>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</si>
  <si>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</si>
  <si>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</si>
  <si>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</si>
  <si>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</si>
  <si>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</si>
  <si>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</si>
  <si>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</si>
  <si>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</si>
  <si>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</si>
  <si>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</si>
  <si>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</si>
  <si>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</si>
  <si>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</si>
  <si>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</si>
  <si>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</si>
  <si>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</si>
  <si>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</si>
  <si>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</si>
  <si>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</si>
  <si>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</si>
  <si>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</si>
  <si>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</si>
  <si>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</si>
  <si>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</si>
  <si>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</si>
  <si>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</si>
  <si>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</si>
  <si>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</si>
  <si>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</si>
  <si>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</si>
  <si>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</si>
  <si>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</si>
  <si>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</si>
  <si>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</si>
  <si>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</si>
  <si>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</si>
  <si>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</si>
  <si>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</si>
  <si>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</si>
  <si>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</si>
  <si>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</si>
  <si>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</si>
  <si>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</si>
  <si>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</si>
  <si>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</si>
  <si>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</si>
  <si>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</si>
  <si>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</si>
  <si>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</si>
  <si>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</si>
  <si>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</si>
  <si>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</si>
  <si>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</si>
  <si>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</si>
  <si>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</si>
  <si>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</si>
  <si>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</si>
  <si>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</si>
  <si>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</si>
  <si>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</si>
  <si>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</si>
  <si>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</si>
  <si>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</si>
  <si>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</si>
  <si>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</si>
  <si>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</si>
  <si>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</si>
  <si>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</si>
  <si>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</si>
  <si>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</si>
  <si>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</si>
  <si>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</si>
  <si>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</si>
  <si>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</si>
  <si>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</si>
  <si>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</si>
  <si>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</si>
  <si>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</si>
  <si>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</si>
  <si>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</si>
  <si>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</si>
  <si>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</si>
  <si>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</si>
  <si>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</si>
  <si>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</si>
  <si>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</si>
  <si>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</si>
  <si>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</si>
  <si>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</si>
  <si>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</si>
  <si>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</si>
  <si>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</si>
  <si>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</si>
  <si>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</si>
  <si>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</si>
  <si>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</si>
  <si>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</si>
  <si>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</si>
  <si>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</si>
  <si>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</si>
  <si>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</si>
  <si>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</si>
  <si>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</si>
  <si>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</si>
  <si>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</si>
  <si>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</si>
  <si>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</si>
  <si>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</si>
  <si>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</si>
  <si>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</si>
  <si>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</si>
  <si>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</si>
  <si>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</si>
  <si>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</si>
  <si>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</si>
  <si>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</si>
  <si>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</si>
  <si>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</si>
  <si>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</si>
  <si>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</si>
  <si>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</si>
  <si>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</si>
  <si>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</si>
  <si>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</si>
  <si>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</si>
  <si>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</si>
  <si>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</si>
  <si>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</si>
  <si>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</si>
  <si>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</si>
  <si>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</si>
  <si>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</si>
  <si>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</si>
  <si>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</si>
  <si>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</si>
  <si>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</si>
  <si>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</si>
  <si>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</si>
  <si>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</si>
  <si>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</si>
  <si>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</si>
  <si>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</si>
  <si>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</si>
  <si>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</si>
  <si>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</si>
  <si>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</si>
  <si>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</si>
  <si>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</si>
  <si>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</si>
  <si>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</si>
  <si>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</si>
  <si>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</si>
  <si>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</si>
  <si>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</si>
  <si>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</si>
  <si>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</si>
  <si>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</si>
  <si>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</si>
  <si>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</si>
  <si>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</si>
  <si>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</si>
  <si>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</si>
  <si>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</si>
  <si>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</si>
  <si>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</si>
  <si>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</si>
  <si>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</si>
  <si>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</si>
  <si>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</si>
  <si>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</si>
  <si>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</si>
  <si>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</si>
  <si>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</si>
  <si>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</si>
  <si>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</si>
  <si>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</si>
  <si>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</si>
  <si>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</si>
  <si>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</si>
  <si>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</si>
  <si>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</si>
  <si>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</si>
  <si>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</si>
  <si>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</si>
  <si>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</si>
  <si>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</si>
  <si>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</si>
  <si>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</si>
  <si>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</si>
  <si>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</si>
  <si>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</si>
  <si>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</si>
  <si>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</si>
  <si>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</si>
  <si>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</si>
  <si>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</si>
  <si>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</si>
  <si>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</si>
  <si>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</si>
  <si>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</si>
  <si>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</si>
  <si>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</si>
  <si>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</si>
  <si>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</si>
  <si>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</si>
  <si>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</si>
  <si>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</si>
  <si>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</si>
  <si>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</si>
  <si>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</si>
  <si>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</si>
  <si>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</si>
  <si>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</si>
  <si>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</si>
  <si>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</si>
  <si>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</si>
  <si>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</si>
  <si>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</si>
  <si>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</si>
  <si>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</si>
  <si>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</si>
  <si>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</si>
  <si>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</si>
  <si>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</si>
  <si>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</si>
  <si>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</si>
  <si>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</si>
  <si>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</si>
  <si>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</si>
  <si>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</si>
  <si>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</si>
  <si>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</si>
  <si>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</si>
  <si>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</si>
  <si>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</si>
  <si>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</si>
  <si>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</si>
  <si>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</si>
  <si>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</si>
  <si>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</si>
  <si>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</si>
  <si>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</si>
  <si>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</si>
  <si>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</si>
  <si>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</si>
  <si>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</si>
  <si>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</si>
  <si>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</si>
  <si>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</si>
  <si>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</si>
  <si>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</si>
  <si>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</si>
  <si>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</si>
  <si>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</si>
  <si>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</si>
  <si>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</si>
  <si>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</si>
  <si>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</si>
  <si>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</si>
  <si>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</si>
  <si>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</si>
  <si>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</si>
  <si>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</si>
  <si>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</si>
  <si>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</si>
  <si>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</si>
  <si>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</si>
  <si>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</si>
  <si>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</si>
  <si>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</si>
  <si>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</si>
  <si>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</si>
  <si>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</si>
  <si>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</si>
  <si>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</si>
  <si>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</si>
  <si>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</si>
  <si>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</si>
  <si>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</si>
  <si>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</si>
  <si>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</si>
  <si>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</si>
  <si>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</si>
  <si>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</si>
  <si>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</si>
  <si>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</si>
  <si>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</si>
  <si>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</si>
  <si>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</si>
  <si>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</si>
  <si>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</si>
  <si>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</si>
  <si>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</si>
  <si>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</si>
  <si>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</si>
  <si>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</si>
  <si>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</si>
  <si>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</si>
  <si>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</si>
  <si>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</si>
  <si>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</si>
  <si>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</si>
  <si>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</si>
  <si>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</si>
  <si>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</si>
  <si>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</si>
  <si>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</si>
  <si>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</si>
  <si>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</si>
  <si>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</si>
  <si>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</si>
  <si>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</si>
  <si>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</si>
  <si>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</si>
  <si>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</si>
  <si>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</si>
  <si>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</si>
  <si>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</si>
  <si>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</si>
  <si>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</si>
  <si>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</si>
  <si>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</si>
  <si>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</si>
  <si>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</si>
  <si>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</si>
  <si>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</si>
  <si>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</si>
  <si>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</si>
  <si>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</si>
  <si>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</si>
  <si>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</si>
  <si>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</si>
  <si>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</si>
  <si>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</si>
  <si>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</si>
  <si>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</si>
  <si>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</si>
  <si>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</si>
  <si>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</si>
  <si>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</si>
  <si>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</si>
  <si>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</si>
  <si>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</si>
  <si>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</si>
  <si>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</si>
  <si>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</si>
  <si>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</si>
  <si>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</si>
  <si>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</si>
  <si>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</si>
  <si>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</si>
  <si>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</si>
  <si>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</si>
  <si>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</si>
  <si>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</si>
  <si>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</si>
  <si>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</si>
  <si>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</si>
  <si>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</si>
  <si>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</si>
  <si>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</si>
  <si>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</si>
  <si>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</si>
  <si>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</si>
  <si>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</si>
  <si>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</si>
  <si>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</si>
  <si>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</si>
  <si>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</si>
  <si>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</si>
  <si>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</si>
  <si>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</si>
  <si>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</si>
  <si>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</si>
  <si>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</si>
  <si>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</si>
  <si>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</si>
  <si>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</si>
  <si>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</si>
  <si>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</si>
  <si>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</si>
  <si>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</si>
  <si>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</si>
  <si>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</si>
  <si>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</si>
  <si>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</si>
  <si>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</si>
  <si>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</si>
  <si>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</si>
  <si>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</si>
  <si>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</si>
  <si>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</si>
  <si>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</si>
  <si>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</si>
  <si>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</si>
  <si>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</si>
  <si>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</si>
  <si>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</si>
  <si>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</si>
  <si>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</si>
  <si>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</si>
  <si>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</si>
  <si>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</si>
  <si>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</si>
  <si>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</si>
  <si>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</si>
  <si>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</si>
  <si>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</si>
  <si>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</si>
  <si>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</si>
  <si>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</si>
  <si>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</si>
  <si>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</si>
  <si>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</si>
  <si>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</si>
  <si>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</si>
  <si>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</si>
  <si>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</si>
  <si>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</si>
  <si>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</si>
  <si>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</si>
  <si>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</si>
  <si>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</si>
  <si>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</si>
  <si>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</si>
  <si>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</si>
  <si>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</si>
  <si>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</si>
  <si>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</si>
  <si>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</si>
  <si>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</si>
  <si>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</si>
  <si>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</si>
  <si>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</si>
  <si>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</si>
  <si>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</si>
  <si>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</si>
  <si>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</si>
  <si>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</si>
  <si>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</si>
  <si>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</si>
  <si>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</si>
  <si>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</si>
  <si>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</si>
  <si>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</si>
  <si>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</si>
  <si>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</si>
  <si>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</si>
  <si>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</si>
  <si>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</si>
  <si>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</si>
  <si>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</si>
  <si>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</si>
  <si>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</si>
  <si>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</si>
  <si>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</si>
  <si>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</si>
  <si>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</si>
  <si>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</si>
  <si>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</si>
  <si>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</si>
  <si>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</si>
  <si>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</si>
  <si>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</si>
  <si>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</si>
  <si>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</si>
  <si>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</si>
  <si>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</si>
  <si>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</si>
  <si>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</si>
  <si>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</si>
  <si>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</si>
  <si>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</si>
  <si>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</si>
  <si>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</si>
  <si>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</si>
  <si>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</si>
  <si>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</si>
  <si>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</si>
  <si>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</si>
  <si>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</si>
  <si>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</si>
  <si>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</si>
  <si>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</si>
  <si>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</si>
  <si>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</si>
  <si>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</si>
  <si>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</si>
  <si>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</si>
  <si>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</si>
  <si>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</si>
  <si>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</si>
  <si>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</si>
  <si>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</si>
  <si>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</si>
  <si>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</si>
  <si>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</si>
  <si>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</si>
  <si>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</si>
  <si>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</si>
  <si>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</si>
  <si>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</si>
  <si>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</si>
  <si>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</si>
  <si>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</si>
  <si>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</si>
  <si>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</si>
  <si>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</si>
  <si>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</si>
  <si>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</si>
  <si>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</si>
  <si>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</si>
  <si>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</si>
  <si>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</si>
  <si>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</si>
  <si>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</si>
  <si>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</si>
  <si>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</si>
  <si>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</si>
  <si>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</si>
  <si>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</si>
  <si>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</si>
  <si>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</si>
  <si>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</si>
  <si>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</si>
  <si>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</si>
  <si>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</si>
  <si>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</si>
  <si>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</si>
  <si>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</si>
  <si>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</si>
  <si>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</si>
  <si>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</si>
  <si>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</si>
  <si>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</si>
  <si>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</si>
  <si>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</si>
  <si>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</si>
  <si>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</si>
  <si>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</si>
  <si>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</si>
  <si>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</si>
  <si>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</si>
  <si>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</si>
  <si>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</si>
  <si>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</si>
  <si>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</si>
  <si>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</si>
  <si>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</si>
  <si>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</si>
  <si>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</si>
  <si>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</si>
  <si>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</si>
  <si>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</si>
  <si>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</si>
  <si>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</si>
  <si>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</si>
  <si>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</si>
  <si>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</si>
  <si>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</si>
  <si>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</si>
  <si>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</si>
  <si>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</si>
  <si>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</si>
  <si>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</si>
  <si>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</si>
  <si>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</si>
  <si>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</si>
  <si>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</si>
  <si>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</si>
  <si>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</si>
  <si>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</si>
  <si>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</si>
  <si>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</si>
  <si>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</si>
  <si>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</si>
  <si>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</si>
  <si>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</si>
  <si>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</si>
  <si>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</si>
  <si>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</si>
  <si>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</si>
  <si>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</si>
  <si>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</si>
  <si>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</si>
  <si>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</si>
  <si>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</si>
  <si>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</si>
  <si>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</si>
  <si>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</si>
  <si>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</si>
  <si>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</si>
  <si>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</si>
  <si>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</si>
  <si>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</si>
  <si>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</si>
  <si>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</si>
  <si>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</si>
  <si>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</si>
  <si>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</si>
  <si>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</si>
  <si>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</si>
  <si>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</si>
  <si>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</si>
  <si>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</si>
  <si>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</si>
  <si>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</si>
  <si>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</si>
  <si>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</si>
  <si>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</si>
  <si>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</si>
  <si>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</si>
  <si>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</si>
  <si>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</si>
  <si>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</si>
  <si>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</si>
  <si>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</si>
  <si>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</si>
  <si>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</si>
  <si>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</si>
  <si>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</si>
  <si>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</si>
  <si>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</si>
  <si>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</si>
  <si>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</si>
  <si>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</si>
  <si>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</si>
  <si>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</si>
  <si>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</si>
  <si>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</si>
  <si>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</si>
  <si>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</si>
  <si>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</si>
  <si>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</si>
  <si>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</si>
  <si>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</si>
  <si>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</si>
  <si>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</si>
  <si>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</si>
  <si>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</si>
  <si>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</si>
  <si>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</si>
  <si>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</si>
  <si>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</si>
  <si>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</si>
  <si>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</si>
  <si>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</si>
  <si>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</si>
  <si>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</si>
  <si>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</si>
  <si>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</si>
  <si>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</si>
  <si>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</si>
  <si>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</si>
  <si>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</si>
  <si>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</si>
  <si>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</si>
  <si>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</si>
  <si>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</si>
  <si>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</si>
  <si>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</si>
  <si>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</si>
  <si>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</si>
  <si>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</si>
  <si>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</si>
  <si>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</si>
  <si>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</si>
  <si>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</si>
  <si>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</si>
  <si>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</si>
  <si>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</si>
  <si>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</si>
  <si>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</si>
  <si>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</si>
  <si>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</si>
  <si>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</si>
  <si>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</si>
  <si>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</si>
  <si>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</si>
  <si>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</si>
  <si>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</si>
  <si>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</si>
  <si>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</si>
  <si>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</si>
  <si>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</si>
  <si>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</si>
  <si>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</si>
  <si>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</si>
  <si>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</si>
  <si>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</si>
  <si>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</si>
  <si>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</si>
  <si>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</si>
  <si>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</si>
  <si>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</si>
  <si>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</si>
  <si>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</si>
  <si>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</si>
  <si>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</si>
  <si>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</si>
  <si>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</si>
  <si>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</si>
  <si>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</si>
  <si>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</si>
  <si>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</si>
  <si>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</si>
  <si>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</si>
  <si>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</si>
  <si>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</si>
  <si>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</si>
  <si>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</si>
  <si>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</si>
  <si>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</si>
  <si>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</si>
  <si>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</si>
  <si>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</si>
  <si>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</si>
  <si>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</si>
  <si>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</si>
  <si>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</si>
  <si>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</si>
  <si>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</si>
  <si>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</si>
  <si>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</si>
  <si>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</si>
  <si>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</si>
  <si>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</si>
  <si>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</si>
  <si>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</si>
  <si>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</si>
  <si>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</si>
  <si>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</si>
  <si>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</si>
  <si>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</si>
  <si>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</si>
  <si>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</si>
  <si>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</si>
  <si>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</si>
  <si>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</si>
  <si>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</si>
  <si>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</si>
  <si>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</si>
  <si>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</si>
  <si>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</si>
  <si>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</si>
  <si>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</si>
  <si>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</si>
  <si>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</si>
  <si>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</si>
  <si>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</si>
  <si>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</si>
  <si>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</si>
  <si>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</si>
  <si>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</si>
  <si>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</si>
  <si>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</si>
  <si>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</si>
  <si>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</si>
  <si>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</si>
  <si>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</si>
  <si>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</si>
  <si>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</si>
  <si>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</si>
  <si>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</si>
  <si>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</si>
  <si>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</si>
  <si>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</si>
  <si>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</si>
  <si>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</si>
  <si>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</si>
  <si>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</si>
  <si>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</si>
  <si>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</si>
  <si>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</si>
  <si>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</si>
  <si>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</si>
  <si>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</si>
  <si>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</si>
  <si>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</si>
  <si>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</si>
  <si>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</si>
  <si>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</si>
  <si>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</si>
  <si>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</si>
  <si>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</si>
  <si>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</si>
  <si>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</si>
  <si>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</si>
  <si>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</si>
  <si>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</si>
  <si>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</si>
  <si>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</si>
  <si>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</si>
  <si>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</si>
  <si>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</si>
  <si>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</si>
  <si>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</si>
  <si>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</si>
  <si>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</si>
  <si>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</si>
  <si>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</si>
  <si>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</si>
  <si>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</si>
  <si>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</si>
  <si>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</si>
  <si>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</si>
  <si>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</si>
  <si>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</si>
  <si>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</si>
  <si>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</si>
  <si>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</si>
  <si>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</si>
  <si>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</si>
  <si>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</si>
  <si>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</si>
  <si>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</si>
  <si>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</si>
  <si>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</si>
  <si>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</si>
  <si>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</si>
  <si>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</si>
  <si>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</si>
  <si>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</si>
  <si>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</si>
  <si>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</si>
  <si>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</si>
  <si>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</si>
  <si>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</si>
  <si>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</si>
  <si>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</si>
  <si>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</si>
  <si>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</si>
  <si>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</si>
  <si>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</si>
  <si>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</si>
  <si>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</si>
  <si>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</si>
  <si>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</si>
  <si>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</si>
  <si>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</si>
  <si>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</si>
  <si>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</si>
  <si>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</si>
  <si>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</si>
  <si>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</si>
  <si>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</si>
  <si>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</si>
  <si>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</si>
  <si>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</si>
  <si>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</si>
  <si>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</si>
  <si>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</si>
  <si>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</si>
  <si>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</si>
  <si>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</si>
  <si>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</si>
  <si>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</si>
  <si>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</si>
  <si>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</si>
  <si>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</si>
  <si>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</si>
  <si>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</si>
  <si>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</si>
  <si>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</si>
  <si>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</si>
  <si>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</si>
  <si>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</si>
  <si>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</si>
  <si>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</si>
  <si>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</si>
  <si>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</si>
  <si>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</si>
  <si>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</si>
  <si>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</si>
  <si>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</si>
  <si>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</si>
  <si>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</si>
  <si>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</si>
  <si>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</si>
  <si>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</si>
  <si>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</si>
  <si>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</si>
  <si>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</si>
  <si>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</si>
  <si>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</si>
  <si>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</si>
  <si>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</si>
  <si>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</si>
  <si>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</si>
  <si>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</si>
  <si>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</si>
  <si>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</si>
  <si>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</si>
  <si>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</si>
  <si>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</si>
  <si>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</si>
  <si>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</si>
  <si>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</si>
  <si>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</si>
  <si>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</si>
  <si>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</si>
  <si>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</si>
  <si>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</si>
  <si>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</si>
  <si>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</si>
  <si>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</si>
  <si>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</si>
  <si>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</si>
  <si>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</si>
  <si>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</si>
  <si>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</si>
  <si>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</si>
  <si>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</si>
  <si>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</si>
  <si>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</si>
  <si>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</si>
  <si>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</si>
  <si>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</si>
  <si>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</si>
  <si>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</si>
  <si>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</si>
  <si>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</si>
  <si>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</si>
  <si>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</si>
  <si>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</si>
  <si>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</si>
  <si>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</si>
  <si>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</si>
  <si>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</si>
  <si>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</si>
  <si>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</si>
  <si>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</si>
  <si>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</si>
  <si>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</si>
  <si>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</si>
  <si>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</si>
  <si>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</si>
  <si>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</si>
  <si>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</si>
  <si>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</si>
  <si>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</si>
  <si>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</si>
  <si>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</si>
  <si>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</si>
  <si>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</si>
  <si>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</si>
  <si>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</si>
  <si>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</si>
  <si>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</si>
  <si>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</si>
  <si>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</si>
  <si>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</si>
  <si>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</si>
  <si>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</si>
  <si>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</si>
  <si>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</si>
  <si>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</si>
  <si>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</si>
  <si>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</si>
  <si>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</si>
  <si>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</si>
  <si>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</si>
  <si>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</si>
  <si>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</si>
  <si>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</si>
  <si>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</si>
  <si>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</si>
  <si>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</si>
  <si>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</si>
  <si>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</si>
  <si>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</si>
  <si>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</si>
  <si>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</si>
  <si>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</si>
  <si>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</si>
  <si>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</si>
  <si>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</si>
  <si>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</si>
  <si>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</si>
  <si>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</si>
  <si>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</si>
  <si>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</si>
  <si>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</si>
  <si>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</si>
  <si>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</si>
  <si>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</si>
  <si>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</si>
  <si>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</si>
  <si>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</si>
  <si>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</si>
  <si>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</si>
  <si>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</si>
  <si>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</si>
  <si>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</si>
  <si>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</si>
  <si>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</si>
  <si>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</si>
  <si>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</si>
  <si>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</si>
  <si>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</si>
  <si>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</si>
  <si>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</si>
  <si>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</si>
  <si>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</si>
  <si>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</si>
  <si>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</si>
  <si>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</si>
  <si>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</si>
  <si>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</si>
  <si>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</si>
  <si>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</si>
  <si>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</si>
  <si>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</si>
  <si>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</si>
  <si>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</si>
  <si>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</si>
  <si>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</si>
  <si>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</si>
  <si>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</si>
  <si>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</si>
  <si>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</si>
  <si>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</si>
  <si>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</si>
  <si>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</si>
  <si>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</si>
  <si>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</si>
  <si>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</si>
  <si>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</si>
  <si>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</si>
  <si>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</si>
  <si>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</si>
  <si>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</si>
  <si>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</si>
  <si>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</si>
  <si>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</si>
  <si>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</si>
  <si>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</si>
  <si>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</si>
  <si>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</si>
  <si>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</si>
  <si>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</si>
  <si>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</si>
  <si>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</si>
  <si>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</si>
  <si>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</si>
  <si>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</si>
  <si>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</si>
  <si>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</si>
  <si>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</si>
  <si>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</si>
  <si>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</si>
  <si>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</si>
  <si>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</si>
  <si>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</si>
  <si>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</si>
  <si>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</si>
  <si>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</si>
  <si>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</si>
  <si>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</si>
  <si>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</si>
  <si>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</si>
  <si>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</si>
  <si>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</si>
  <si>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</si>
  <si>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</si>
  <si>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</si>
  <si>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</si>
  <si>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</si>
  <si>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</si>
  <si>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</si>
  <si>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</si>
  <si>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</si>
  <si>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</si>
  <si>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</si>
  <si>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</si>
  <si>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</si>
  <si>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</si>
  <si>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</si>
  <si>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</si>
  <si>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</si>
  <si>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</si>
  <si>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</si>
  <si>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</si>
  <si>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</si>
  <si>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</si>
  <si>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</si>
  <si>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</si>
  <si>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</si>
  <si>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</si>
  <si>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</si>
  <si>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</si>
  <si>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</si>
  <si>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</si>
  <si>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</si>
  <si>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</si>
  <si>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</si>
  <si>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</si>
  <si>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</si>
  <si>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</si>
  <si>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</si>
  <si>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</si>
  <si>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</si>
  <si>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</si>
  <si>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</si>
  <si>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</si>
  <si>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</si>
  <si>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</si>
  <si>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</si>
  <si>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</si>
  <si>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</si>
  <si>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</si>
  <si>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</si>
  <si>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</si>
  <si>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</si>
  <si>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</si>
  <si>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</si>
  <si>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</si>
  <si>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</si>
  <si>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</si>
  <si>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</si>
  <si>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</si>
  <si>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</si>
  <si>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</si>
  <si>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</si>
  <si>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</si>
  <si>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</si>
  <si>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</si>
  <si>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</si>
  <si>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</si>
  <si>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</si>
  <si>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</si>
  <si>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</si>
  <si>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</si>
  <si>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</si>
  <si>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</si>
  <si>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</si>
  <si>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</si>
  <si>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</si>
  <si>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</si>
  <si>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</si>
  <si>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</si>
  <si>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</si>
  <si>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</si>
  <si>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</si>
  <si>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</si>
  <si>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</si>
  <si>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</si>
  <si>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</si>
  <si>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</si>
  <si>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</si>
  <si>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</si>
  <si>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</si>
  <si>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</si>
  <si>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</si>
  <si>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</si>
  <si>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</si>
  <si>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</si>
  <si>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</si>
  <si>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</si>
  <si>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</si>
  <si>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</si>
  <si>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</si>
  <si>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</si>
  <si>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</si>
  <si>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</si>
  <si>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</si>
  <si>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</si>
  <si>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</si>
  <si>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</si>
  <si>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</si>
  <si>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</si>
  <si>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</si>
  <si>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</si>
  <si>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</si>
  <si>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</si>
  <si>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</si>
  <si>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</si>
  <si>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</si>
  <si>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</si>
  <si>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</si>
  <si>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</si>
  <si>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</si>
  <si>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</si>
  <si>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</si>
  <si>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</si>
  <si>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</si>
  <si>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</si>
  <si>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</si>
  <si>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</si>
  <si>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</si>
  <si>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</si>
  <si>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</si>
  <si>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</si>
  <si>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</si>
  <si>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</si>
  <si>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</si>
  <si>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</si>
  <si>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</si>
  <si>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</si>
  <si>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</si>
  <si>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</si>
  <si>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</si>
  <si>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</si>
  <si>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</si>
  <si>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</si>
  <si>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</si>
  <si>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</si>
  <si>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</si>
  <si>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</si>
  <si>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</si>
  <si>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</si>
  <si>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</si>
  <si>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</si>
  <si>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</si>
  <si>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</si>
  <si>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</si>
  <si>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</si>
  <si>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</si>
  <si>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</si>
  <si>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</si>
  <si>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</si>
  <si>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</si>
  <si>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</si>
  <si>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</si>
  <si>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</si>
  <si>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</si>
  <si>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</si>
  <si>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</si>
  <si>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</si>
  <si>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</si>
  <si>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</si>
  <si>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</si>
  <si>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</si>
  <si>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</si>
  <si>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</si>
  <si>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</si>
  <si>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</si>
  <si>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</si>
  <si>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</si>
  <si>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</si>
  <si>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</si>
  <si>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</si>
  <si>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</si>
  <si>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</si>
  <si>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</si>
  <si>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</si>
  <si>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</si>
  <si>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</si>
  <si>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</si>
  <si>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</si>
  <si>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</si>
  <si>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</si>
  <si>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</si>
  <si>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</si>
  <si>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</si>
  <si>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</si>
  <si>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</si>
  <si>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</si>
  <si>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</si>
  <si>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</si>
  <si>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</si>
  <si>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</si>
  <si>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</si>
  <si>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</si>
  <si>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</si>
  <si>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</si>
  <si>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</si>
  <si>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</si>
  <si>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</si>
  <si>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</si>
  <si>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</si>
  <si>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</si>
  <si>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</si>
  <si>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</si>
  <si>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</si>
  <si>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</si>
  <si>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</si>
  <si>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</si>
  <si>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</si>
  <si>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</si>
  <si>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</si>
  <si>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</si>
  <si>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</si>
  <si>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</si>
  <si>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</si>
  <si>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</si>
  <si>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</si>
  <si>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</si>
  <si>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</si>
  <si>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</si>
  <si>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</si>
  <si>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</si>
  <si>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</si>
  <si>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</si>
  <si>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</si>
  <si>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</si>
  <si>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</si>
  <si>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</si>
  <si>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</si>
  <si>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</si>
  <si>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</si>
  <si>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</si>
  <si>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</si>
  <si>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</si>
  <si>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</si>
  <si>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</si>
  <si>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</si>
  <si>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</si>
  <si>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</si>
  <si>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</si>
  <si>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</si>
  <si>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</si>
  <si>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</si>
  <si>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</si>
  <si>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</si>
  <si>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</si>
  <si>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</si>
  <si>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</si>
  <si>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</si>
  <si>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</si>
  <si>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</si>
  <si>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</si>
  <si>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</si>
  <si>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</si>
  <si>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</si>
  <si>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</si>
  <si>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</si>
  <si>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</si>
  <si>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</si>
  <si>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</si>
  <si>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</si>
  <si>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</si>
  <si>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</si>
  <si>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</si>
  <si>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</si>
  <si>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</si>
  <si>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</si>
  <si>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</si>
  <si>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</si>
  <si>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</si>
  <si>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</si>
  <si>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</si>
  <si>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</si>
  <si>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</si>
  <si>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</si>
  <si>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</si>
  <si>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</si>
  <si>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</si>
  <si>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</si>
  <si>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</si>
  <si>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</si>
  <si>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</si>
  <si>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</si>
  <si>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</si>
  <si>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</si>
  <si>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</si>
  <si>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</si>
  <si>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</si>
  <si>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</si>
  <si>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</si>
  <si>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</si>
  <si>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</si>
  <si>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</si>
  <si>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</si>
  <si>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</si>
  <si>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</si>
  <si>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</si>
  <si>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</si>
  <si>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</si>
  <si>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</si>
  <si>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</si>
  <si>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</si>
  <si>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</si>
  <si>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</si>
  <si>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</si>
  <si>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</si>
  <si>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</si>
  <si>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</si>
  <si>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</si>
  <si>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</si>
  <si>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</si>
  <si>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</si>
  <si>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</si>
  <si>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</si>
  <si>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</si>
  <si>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</si>
  <si>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</si>
  <si>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</si>
  <si>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</si>
  <si>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</si>
  <si>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</si>
  <si>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</si>
  <si>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</si>
  <si>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</si>
  <si>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</si>
  <si>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</si>
  <si>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</si>
  <si>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</si>
  <si>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</si>
  <si>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</si>
  <si>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</si>
  <si>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</si>
  <si>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</si>
  <si>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</si>
  <si>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</si>
  <si>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</si>
  <si>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</si>
  <si>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</si>
  <si>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</si>
  <si>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</si>
  <si>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</si>
  <si>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</si>
  <si>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</si>
  <si>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</si>
  <si>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</si>
  <si>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</si>
  <si>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</si>
  <si>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</si>
  <si>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</si>
  <si>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</si>
  <si>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</si>
  <si>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</si>
  <si>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</si>
  <si>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</si>
  <si>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</si>
  <si>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</si>
  <si>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</si>
  <si>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</si>
  <si>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</si>
  <si>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</si>
  <si>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</si>
  <si>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</si>
  <si>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</si>
  <si>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</si>
  <si>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</si>
  <si>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</si>
  <si>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</si>
  <si>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</si>
  <si>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</si>
  <si>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</si>
  <si>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</si>
  <si>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</si>
  <si>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</si>
  <si>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</si>
  <si>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</si>
  <si>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</si>
  <si>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</si>
  <si>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</si>
  <si>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</si>
  <si>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</si>
  <si>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</si>
  <si>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</si>
  <si>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</si>
  <si>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</si>
  <si>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</si>
  <si>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</si>
  <si>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</si>
  <si>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</si>
  <si>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</si>
  <si>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</si>
  <si>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</si>
  <si>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</si>
  <si>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</si>
  <si>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</si>
  <si>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</si>
  <si>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</si>
  <si>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</si>
  <si>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</si>
  <si>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</si>
  <si>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</si>
  <si>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</si>
  <si>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</si>
  <si>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</si>
  <si>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</si>
  <si>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</si>
  <si>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</si>
  <si>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</si>
  <si>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</si>
  <si>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</si>
  <si>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</si>
  <si>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</si>
  <si>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</si>
  <si>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</si>
  <si>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</si>
  <si>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</si>
  <si>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</si>
  <si>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</si>
  <si>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</si>
  <si>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</si>
  <si>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</si>
  <si>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</si>
  <si>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</si>
  <si>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</si>
  <si>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</si>
  <si>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</si>
  <si>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</si>
  <si>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</si>
  <si>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</si>
  <si>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</si>
  <si>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</si>
  <si>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</si>
  <si>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</si>
  <si>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</si>
  <si>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</si>
  <si>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</si>
  <si>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</si>
  <si>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</si>
  <si>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</si>
  <si>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</si>
  <si>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</si>
  <si>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</si>
  <si>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</si>
  <si>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</si>
  <si>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</si>
  <si>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</si>
  <si>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</si>
  <si>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</si>
  <si>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</si>
  <si>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</si>
  <si>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</si>
  <si>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</si>
  <si>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</si>
  <si>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</si>
  <si>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</si>
  <si>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</si>
  <si>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</si>
  <si>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</si>
  <si>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</si>
  <si>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</si>
  <si>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</si>
  <si>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</si>
  <si>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</si>
  <si>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</si>
  <si>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</si>
  <si>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</si>
  <si>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</si>
  <si>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</si>
  <si>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</si>
  <si>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</si>
  <si>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</si>
  <si>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</si>
  <si>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</si>
  <si>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</si>
  <si>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</si>
  <si>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</si>
  <si>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</si>
  <si>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</si>
  <si>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</si>
  <si>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</si>
  <si>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</si>
  <si>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</si>
  <si>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</si>
  <si>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</si>
  <si>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</si>
  <si>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</si>
  <si>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</si>
  <si>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</si>
  <si>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</si>
  <si>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</si>
  <si>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</si>
  <si>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</si>
  <si>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</si>
  <si>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</si>
  <si>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</si>
  <si>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</si>
  <si>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</si>
  <si>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</si>
  <si>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</si>
  <si>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</si>
  <si>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</si>
  <si>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</si>
  <si>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</si>
  <si>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</si>
  <si>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</si>
  <si>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</si>
  <si>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</si>
  <si>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</si>
  <si>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</si>
  <si>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</si>
  <si>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</si>
  <si>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</si>
  <si>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</si>
  <si>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</si>
  <si>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</si>
  <si>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</si>
  <si>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</si>
  <si>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</si>
  <si>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</si>
  <si>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</si>
  <si>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</si>
  <si>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</si>
  <si>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</si>
  <si>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</si>
  <si>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</si>
  <si>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</si>
  <si>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</si>
  <si>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</si>
  <si>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</si>
  <si>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</si>
  <si>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</si>
  <si>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</si>
  <si>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</si>
  <si>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</si>
  <si>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</si>
  <si>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</si>
  <si>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</si>
  <si>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</si>
  <si>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</si>
  <si>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</si>
  <si>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</si>
  <si>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</si>
  <si>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</si>
  <si>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</si>
  <si>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</si>
  <si>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</si>
  <si>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</si>
  <si>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</si>
  <si>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</si>
  <si>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</si>
  <si>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</si>
  <si>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</si>
  <si>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</si>
  <si>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</si>
  <si>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</si>
  <si>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</si>
  <si>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</si>
  <si>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</si>
  <si>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</si>
  <si>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</si>
  <si>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</si>
  <si>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</si>
  <si>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</si>
  <si>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</si>
  <si>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</si>
  <si>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</si>
  <si>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</si>
  <si>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</si>
  <si>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</si>
  <si>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</si>
  <si>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</si>
  <si>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</si>
  <si>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</si>
  <si>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</si>
  <si>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</si>
  <si>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</si>
  <si>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</si>
  <si>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</si>
  <si>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</si>
  <si>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</si>
  <si>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</si>
  <si>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</si>
  <si>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</si>
  <si>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</si>
  <si>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</si>
  <si>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</si>
  <si>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</si>
  <si>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</si>
  <si>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</si>
  <si>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</si>
  <si>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</si>
  <si>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</si>
  <si>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</si>
  <si>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</si>
  <si>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</si>
  <si>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</si>
  <si>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</si>
  <si>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</si>
  <si>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</si>
  <si>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</si>
  <si>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</si>
  <si>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</si>
  <si>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</si>
  <si>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</si>
  <si>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</si>
  <si>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</si>
  <si>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</si>
  <si>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</si>
  <si>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</si>
  <si>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</si>
  <si>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</si>
  <si>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</si>
  <si>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</si>
  <si>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</si>
  <si>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</si>
  <si>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</si>
  <si>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</si>
  <si>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</si>
  <si>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</si>
  <si>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</si>
  <si>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</si>
  <si>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</si>
  <si>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</si>
  <si>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</si>
  <si>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</si>
  <si>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</si>
  <si>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</si>
  <si>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</si>
  <si>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</si>
  <si>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</si>
  <si>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</si>
  <si>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</si>
  <si>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</si>
  <si>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</si>
  <si>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</si>
  <si>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</si>
  <si>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</si>
  <si>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</si>
  <si>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</si>
  <si>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</si>
  <si>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</si>
  <si>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</si>
  <si>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</si>
  <si>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</si>
  <si>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</si>
  <si>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</si>
  <si>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</si>
  <si>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</si>
  <si>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</si>
  <si>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</si>
  <si>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</si>
  <si>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</si>
  <si>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</si>
  <si>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</si>
  <si>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</si>
  <si>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</si>
  <si>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</si>
  <si>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</si>
  <si>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</si>
  <si>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</si>
  <si>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</si>
  <si>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</si>
  <si>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</si>
  <si>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</si>
  <si>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</si>
  <si>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</si>
  <si>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</si>
  <si>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</si>
  <si>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</si>
  <si>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</si>
  <si>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</si>
  <si>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</si>
  <si>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</si>
  <si>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</si>
  <si>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</si>
  <si>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</si>
  <si>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</si>
  <si>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</si>
  <si>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</si>
  <si>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</si>
  <si>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</si>
  <si>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</si>
  <si>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</si>
  <si>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</si>
  <si>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</si>
  <si>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</si>
  <si>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</si>
  <si>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</si>
  <si>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</si>
  <si>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</si>
  <si>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</si>
  <si>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</si>
  <si>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</si>
  <si>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</si>
  <si>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</si>
  <si>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</si>
  <si>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</si>
  <si>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</si>
  <si>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</si>
  <si>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</si>
  <si>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</si>
  <si>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</si>
  <si>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</si>
  <si>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</si>
  <si>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</si>
  <si>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</si>
  <si>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</si>
  <si>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</si>
  <si>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</si>
  <si>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</si>
  <si>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</si>
  <si>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</si>
  <si>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</si>
  <si>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</si>
  <si>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</si>
  <si>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</si>
  <si>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</si>
  <si>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</si>
  <si>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</si>
  <si>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</si>
  <si>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</si>
  <si>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</si>
  <si>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</si>
  <si>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</si>
  <si>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</si>
  <si>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</si>
  <si>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</si>
  <si>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</si>
  <si>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</si>
  <si>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</si>
  <si>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</si>
  <si>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</si>
  <si>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</si>
  <si>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</si>
  <si>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</si>
  <si>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</si>
  <si>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</si>
  <si>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</si>
  <si>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</si>
  <si>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</si>
  <si>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</si>
  <si>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</si>
  <si>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</si>
  <si>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</si>
  <si>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</si>
  <si>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</si>
  <si>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</si>
  <si>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</si>
  <si>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</si>
  <si>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</si>
  <si>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</si>
  <si>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</si>
  <si>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</si>
  <si>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</si>
  <si>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</si>
  <si>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</si>
  <si>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</si>
  <si>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</si>
  <si>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</si>
  <si>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</si>
  <si>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</si>
  <si>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</si>
  <si>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</si>
  <si>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</si>
  <si>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</si>
  <si>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</si>
  <si>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</si>
  <si>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</si>
  <si>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</si>
  <si>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</si>
  <si>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</si>
  <si>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</si>
  <si>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</si>
  <si>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</si>
  <si>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</si>
  <si>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</si>
  <si>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</si>
  <si>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</si>
  <si>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</si>
  <si>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</si>
  <si>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</si>
  <si>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</si>
  <si>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</si>
  <si>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</si>
  <si>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</si>
  <si>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</si>
  <si>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</si>
  <si>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</si>
  <si>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</si>
  <si>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</si>
  <si>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</si>
  <si>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</si>
  <si>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</si>
  <si>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</si>
  <si>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</si>
  <si>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</si>
  <si>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</si>
  <si>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</si>
  <si>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</si>
  <si>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</si>
  <si>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</si>
  <si>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</si>
  <si>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</si>
  <si>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</si>
  <si>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</si>
  <si>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</si>
  <si>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</si>
  <si>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</si>
  <si>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</si>
  <si>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</si>
  <si>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</si>
  <si>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</si>
  <si>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</si>
  <si>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</si>
  <si>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</si>
  <si>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</si>
  <si>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</si>
  <si>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</si>
  <si>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</si>
  <si>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</si>
  <si>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</si>
  <si>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</si>
  <si>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</si>
  <si>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</si>
  <si>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</si>
  <si>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</si>
  <si>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</si>
  <si>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</si>
  <si>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</si>
  <si>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</si>
  <si>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</si>
  <si>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</si>
  <si>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</si>
  <si>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</si>
  <si>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</si>
  <si>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</si>
  <si>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</si>
  <si>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</si>
  <si>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</si>
  <si>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</si>
  <si>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</si>
  <si>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</si>
  <si>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</si>
  <si>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</si>
  <si>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</si>
  <si>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</si>
  <si>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</si>
  <si>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</si>
  <si>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</si>
  <si>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</si>
  <si>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</si>
  <si>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</si>
  <si>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</si>
  <si>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</si>
  <si>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</si>
  <si>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</si>
  <si>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</si>
  <si>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</si>
  <si>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</si>
  <si>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</si>
  <si>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</si>
  <si>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</si>
  <si>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</si>
  <si>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</si>
  <si>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</si>
  <si>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</si>
  <si>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</si>
  <si>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</si>
  <si>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</si>
  <si>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</si>
  <si>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</si>
  <si>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</si>
  <si>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</si>
  <si>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</si>
  <si>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</si>
  <si>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</si>
  <si>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</si>
  <si>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</si>
  <si>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</si>
  <si>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</si>
  <si>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</si>
  <si>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</si>
  <si>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</si>
  <si>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</si>
  <si>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</si>
  <si>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</si>
  <si>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</si>
  <si>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</si>
  <si>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</si>
  <si>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</si>
  <si>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</si>
  <si>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</si>
  <si>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</si>
  <si>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</si>
  <si>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</si>
  <si>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</si>
  <si>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</si>
  <si>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</si>
  <si>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</si>
  <si>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</si>
  <si>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</si>
  <si>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</si>
  <si>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</si>
  <si>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</si>
  <si>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</si>
  <si>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</si>
  <si>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</si>
  <si>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</si>
  <si>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</si>
  <si>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</si>
  <si>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</si>
  <si>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</si>
  <si>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</si>
  <si>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</si>
  <si>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</si>
  <si>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</si>
  <si>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</si>
  <si>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</si>
  <si>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</si>
  <si>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</si>
  <si>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</si>
  <si>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</si>
  <si>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</si>
  <si>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</si>
  <si>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</si>
  <si>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</si>
  <si>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</si>
  <si>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</si>
  <si>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</si>
  <si>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</si>
  <si>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</si>
  <si>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</si>
  <si>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</si>
  <si>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</si>
  <si>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</si>
  <si>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</si>
  <si>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</si>
  <si>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</si>
  <si>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</si>
  <si>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</si>
  <si>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</si>
  <si>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</si>
  <si>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</si>
  <si>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</si>
  <si>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</si>
  <si>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</si>
  <si>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</si>
  <si>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</si>
  <si>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</si>
  <si>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</si>
  <si>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</si>
  <si>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</si>
  <si>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</si>
  <si>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</si>
  <si>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</si>
  <si>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</si>
  <si>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</si>
  <si>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</si>
  <si>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</si>
  <si>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</si>
  <si>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</si>
  <si>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</si>
  <si>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</si>
  <si>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</si>
  <si>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</si>
  <si>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</si>
  <si>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</si>
  <si>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</si>
  <si>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</si>
  <si>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</si>
  <si>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</si>
  <si>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</si>
  <si>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</si>
  <si>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</si>
  <si>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</si>
  <si>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</si>
  <si>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</si>
  <si>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</si>
  <si>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</si>
  <si>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</si>
  <si>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</si>
  <si>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</si>
  <si>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</si>
  <si>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</si>
  <si>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</si>
  <si>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</si>
  <si>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</si>
  <si>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</si>
  <si>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</si>
  <si>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</si>
  <si>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</si>
  <si>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</si>
  <si>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</si>
  <si>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</si>
  <si>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</si>
  <si>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</si>
  <si>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</si>
  <si>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</si>
  <si>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</si>
  <si>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</si>
  <si>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</si>
  <si>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</si>
  <si>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</si>
  <si>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</si>
  <si>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</si>
  <si>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</si>
  <si>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</si>
  <si>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</si>
  <si>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</si>
  <si>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</si>
  <si>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</si>
  <si>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</si>
  <si>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</si>
  <si>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</si>
  <si>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</si>
  <si>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</si>
  <si>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</si>
  <si>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</si>
  <si>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</si>
  <si>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</si>
  <si>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</si>
  <si>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</si>
  <si>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</si>
  <si>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</si>
  <si>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</si>
  <si>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</si>
  <si>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</si>
  <si>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</si>
  <si>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</si>
  <si>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</si>
  <si>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</si>
  <si>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</si>
  <si>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</si>
  <si>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</si>
  <si>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</si>
  <si>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</si>
  <si>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</si>
  <si>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</si>
  <si>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</si>
  <si>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</si>
  <si>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</si>
  <si>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</si>
  <si>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</si>
  <si>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</si>
  <si>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</si>
  <si>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</si>
  <si>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</si>
  <si>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</si>
  <si>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</si>
  <si>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</si>
  <si>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</si>
  <si>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</si>
  <si>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</si>
  <si>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</si>
  <si>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</si>
  <si>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</si>
  <si>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</si>
  <si>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</si>
  <si>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</si>
  <si>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</si>
  <si>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</si>
  <si>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</si>
  <si>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</si>
  <si>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</si>
  <si>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</si>
  <si>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</si>
  <si>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</si>
  <si>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</si>
  <si>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</si>
  <si>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</si>
  <si>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</si>
  <si>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</si>
  <si>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</si>
  <si>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</si>
  <si>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</si>
  <si>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</si>
  <si>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</si>
  <si>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</si>
  <si>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</si>
  <si>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</si>
  <si>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</si>
  <si>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</si>
  <si>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</si>
  <si>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</si>
  <si>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</si>
  <si>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</si>
  <si>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</si>
  <si>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</si>
  <si>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</si>
  <si>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</si>
  <si>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</si>
  <si>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</si>
  <si>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</si>
  <si>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</si>
  <si>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</si>
  <si>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</si>
  <si>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</si>
  <si>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</si>
  <si>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</si>
  <si>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</si>
  <si>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</si>
  <si>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</si>
  <si>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</si>
  <si>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</si>
  <si>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</si>
  <si>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</si>
  <si>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</si>
  <si>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</si>
  <si>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</si>
  <si>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</si>
  <si>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</si>
  <si>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</si>
  <si>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</si>
  <si>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</si>
  <si>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</si>
  <si>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</si>
  <si>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</si>
  <si>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</si>
  <si>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</si>
  <si>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</si>
  <si>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</si>
  <si>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</si>
  <si>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</si>
  <si>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</si>
  <si>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</si>
  <si>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</si>
  <si>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</si>
  <si>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</si>
  <si>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</si>
  <si>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</si>
  <si>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</si>
  <si>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</si>
  <si>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</si>
  <si>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</si>
  <si>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</si>
  <si>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</si>
  <si>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</si>
  <si>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</si>
  <si>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</si>
  <si>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</si>
  <si>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</si>
  <si>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</si>
  <si>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</si>
  <si>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</si>
  <si>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</si>
  <si>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</si>
  <si>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</si>
  <si>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</si>
  <si>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</si>
  <si>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</si>
  <si>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</si>
  <si>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</si>
  <si>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</si>
  <si>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</si>
  <si>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</si>
  <si>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</si>
  <si>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</si>
  <si>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</si>
  <si>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</si>
  <si>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</si>
  <si>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</si>
  <si>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</si>
  <si>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</si>
  <si>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</si>
  <si>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</si>
  <si>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</si>
  <si>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</si>
  <si>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</si>
  <si>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</si>
  <si>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</si>
  <si>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</si>
  <si>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</si>
  <si>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</si>
  <si>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</si>
  <si>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</si>
  <si>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</si>
  <si>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</si>
  <si>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</si>
  <si>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</si>
  <si>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</si>
  <si>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</si>
  <si>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</si>
  <si>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</si>
  <si>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</si>
  <si>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</si>
  <si>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</si>
  <si>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</si>
  <si>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</si>
  <si>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</si>
  <si>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</si>
  <si>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</si>
  <si>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</si>
  <si>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</si>
  <si>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</si>
  <si>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</si>
  <si>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</si>
  <si>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</si>
  <si>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</si>
  <si>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</si>
  <si>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</si>
  <si>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</si>
  <si>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</si>
  <si>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</si>
  <si>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</si>
  <si>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</si>
  <si>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</si>
  <si>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</si>
  <si>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</si>
  <si>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</si>
  <si>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</si>
  <si>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</si>
  <si>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</si>
  <si>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</si>
  <si>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</si>
  <si>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</si>
  <si>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</si>
  <si>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</si>
  <si>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</si>
  <si>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</si>
  <si>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</si>
  <si>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</si>
  <si>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</si>
  <si>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</si>
  <si>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</si>
  <si>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</si>
  <si>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</si>
  <si>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</si>
  <si>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</si>
  <si>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</si>
  <si>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</si>
  <si>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</si>
  <si>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</si>
  <si>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</si>
  <si>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</si>
  <si>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</si>
  <si>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</si>
  <si>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</si>
  <si>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</si>
  <si>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</si>
  <si>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</si>
  <si>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</si>
  <si>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</si>
  <si>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</si>
  <si>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</si>
  <si>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</si>
  <si>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</si>
  <si>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</si>
  <si>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</si>
  <si>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</si>
  <si>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</si>
  <si>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</si>
  <si>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</si>
  <si>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</si>
  <si>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</si>
  <si>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</si>
  <si>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</si>
  <si>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</si>
  <si>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</si>
  <si>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</si>
  <si>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</si>
  <si>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</si>
  <si>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</si>
  <si>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</si>
  <si>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</si>
  <si>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</si>
  <si>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</si>
  <si>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</si>
  <si>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</si>
  <si>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</si>
  <si>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</si>
  <si>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</si>
  <si>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</si>
  <si>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</si>
  <si>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</si>
  <si>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</si>
  <si>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</si>
  <si>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</si>
  <si>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</si>
  <si>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</si>
  <si>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</si>
  <si>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</si>
  <si>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</si>
  <si>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</si>
  <si>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</si>
  <si>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</si>
  <si>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</si>
  <si>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</si>
  <si>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</si>
  <si>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</si>
  <si>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</si>
  <si>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</si>
  <si>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</si>
  <si>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</si>
  <si>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</si>
  <si>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</si>
  <si>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</si>
  <si>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</si>
  <si>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</si>
  <si>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</si>
  <si>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</si>
  <si>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</si>
  <si>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</si>
  <si>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</si>
  <si>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</si>
  <si>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</si>
  <si>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</si>
  <si>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</si>
  <si>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</si>
  <si>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</si>
  <si>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</si>
  <si>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</si>
  <si>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</si>
  <si>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</si>
  <si>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</si>
  <si>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</si>
  <si>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</si>
  <si>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</si>
  <si>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</si>
  <si>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</si>
  <si>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</si>
  <si>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</si>
  <si>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</si>
  <si>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</si>
  <si>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</si>
  <si>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</si>
  <si>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</si>
  <si>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</si>
  <si>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</si>
  <si>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</si>
  <si>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</si>
  <si>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</si>
  <si>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</si>
  <si>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</si>
  <si>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</si>
  <si>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</si>
  <si>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</si>
  <si>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</si>
  <si>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</si>
  <si>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</si>
  <si>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</si>
  <si>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</si>
  <si>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</si>
  <si>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</si>
  <si>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</si>
  <si>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</si>
  <si>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</si>
  <si>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</si>
  <si>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</si>
  <si>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</si>
  <si>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</si>
  <si>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</si>
  <si>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</si>
  <si>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</si>
  <si>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</si>
  <si>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</si>
  <si>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</si>
  <si>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</si>
  <si>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</si>
  <si>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</si>
  <si>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</si>
  <si>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</si>
  <si>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</si>
  <si>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</si>
  <si>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</si>
  <si>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</si>
  <si>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</si>
  <si>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</si>
  <si>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</si>
  <si>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</si>
  <si>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</si>
  <si>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</si>
  <si>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</si>
  <si>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</si>
  <si>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</si>
  <si>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</si>
  <si>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</si>
  <si>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</si>
  <si>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</si>
  <si>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</si>
  <si>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</si>
  <si>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</si>
  <si>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</si>
  <si>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</si>
  <si>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</si>
  <si>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</si>
  <si>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</si>
  <si>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</si>
  <si>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</si>
  <si>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</si>
  <si>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</si>
  <si>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</si>
  <si>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</si>
  <si>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</si>
  <si>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</si>
  <si>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</si>
  <si>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</si>
  <si>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</si>
  <si>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</si>
  <si>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</si>
  <si>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</si>
  <si>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</si>
  <si>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</si>
  <si>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</si>
  <si>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</si>
  <si>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</si>
  <si>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</si>
  <si>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</si>
  <si>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</si>
  <si>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</si>
  <si>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</si>
  <si>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</si>
  <si>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</si>
  <si>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</si>
  <si>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</si>
  <si>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</si>
  <si>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</si>
  <si>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</si>
  <si>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</si>
  <si>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</si>
  <si>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</si>
  <si>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</si>
  <si>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</si>
  <si>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</si>
  <si>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</si>
  <si>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</si>
  <si>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</si>
  <si>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</si>
  <si>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</si>
  <si>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</si>
  <si>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</si>
  <si>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</si>
  <si>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</si>
  <si>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</si>
  <si>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</si>
  <si>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</si>
  <si>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</si>
  <si>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</si>
  <si>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</si>
  <si>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</si>
  <si>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</si>
  <si>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</si>
  <si>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</si>
  <si>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</si>
  <si>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</si>
  <si>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</si>
  <si>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</si>
  <si>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</si>
  <si>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</si>
  <si>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</si>
  <si>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</si>
  <si>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</si>
  <si>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</si>
  <si>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</si>
  <si>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</si>
  <si>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</si>
  <si>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</si>
  <si>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</si>
  <si>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</si>
  <si>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</si>
  <si>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</si>
  <si>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</si>
  <si>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</si>
  <si>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</si>
  <si>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</si>
  <si>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</si>
  <si>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</si>
  <si>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</si>
  <si>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</si>
  <si>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</si>
  <si>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</si>
  <si>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</si>
  <si>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</si>
  <si>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</si>
  <si>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</si>
  <si>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</si>
  <si>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</si>
  <si>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</si>
  <si>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</si>
  <si>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</si>
  <si>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</si>
  <si>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</si>
  <si>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</si>
  <si>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</si>
  <si>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</si>
  <si>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</si>
  <si>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</si>
  <si>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</si>
  <si>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</si>
  <si>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</si>
  <si>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</si>
  <si>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</si>
  <si>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</si>
  <si>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</si>
  <si>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</si>
  <si>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</si>
  <si>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</si>
  <si>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</si>
  <si>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</si>
  <si>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</si>
  <si>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</si>
  <si>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</si>
  <si>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</si>
  <si>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</si>
  <si>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</si>
  <si>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</si>
  <si>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</si>
  <si>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</si>
  <si>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</si>
  <si>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</si>
  <si>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</si>
  <si>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</si>
  <si>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</si>
  <si>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</si>
  <si>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</si>
  <si>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</si>
  <si>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</si>
  <si>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</si>
  <si>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</si>
  <si>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</si>
  <si>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</si>
  <si>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</si>
  <si>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</si>
  <si>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</si>
  <si>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</si>
  <si>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</si>
  <si>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</si>
  <si>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</si>
  <si>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</si>
  <si>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</si>
  <si>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</si>
  <si>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</si>
  <si>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</si>
  <si>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</si>
  <si>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</si>
  <si>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</si>
  <si>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</si>
  <si>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</si>
  <si>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</si>
  <si>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</si>
  <si>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</si>
  <si>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</si>
  <si>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</si>
  <si>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</si>
  <si>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</si>
  <si>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</si>
  <si>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</si>
  <si>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</si>
  <si>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</si>
  <si>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</si>
  <si>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</si>
  <si>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</si>
  <si>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</si>
  <si>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</si>
  <si>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</si>
  <si>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</si>
  <si>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</si>
  <si>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</si>
  <si>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</si>
  <si>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</si>
  <si>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</si>
  <si>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</si>
  <si>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</si>
  <si>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</si>
  <si>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</si>
  <si>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</si>
  <si>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</si>
  <si>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</si>
  <si>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</si>
  <si>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</si>
  <si>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</si>
  <si>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</si>
  <si>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</si>
  <si>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</si>
  <si>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</si>
  <si>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</si>
  <si>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</si>
  <si>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</si>
  <si>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</si>
  <si>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</si>
  <si>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</si>
  <si>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</si>
  <si>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</si>
  <si>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</si>
  <si>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</si>
  <si>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</si>
  <si>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</si>
  <si>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</si>
  <si>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</si>
  <si>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</si>
  <si>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</si>
  <si>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</si>
  <si>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</si>
  <si>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</si>
  <si>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</si>
  <si>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</si>
  <si>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</si>
  <si>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</si>
  <si>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</si>
  <si>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</si>
  <si>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</si>
  <si>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</si>
  <si>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</si>
  <si>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</si>
  <si>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</si>
  <si>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</si>
  <si>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</si>
  <si>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</si>
  <si>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</si>
  <si>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</si>
  <si>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</si>
  <si>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</si>
  <si>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</si>
  <si>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</si>
  <si>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</si>
  <si>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</si>
  <si>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</si>
  <si>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</si>
  <si>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</si>
  <si>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</si>
  <si>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</si>
  <si>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</si>
  <si>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</si>
  <si>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</si>
  <si>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</si>
  <si>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</si>
  <si>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</si>
  <si>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</si>
  <si>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</si>
  <si>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</si>
  <si>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</si>
  <si>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</si>
  <si>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</si>
  <si>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</si>
  <si>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</si>
  <si>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</si>
  <si>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</si>
  <si>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</si>
  <si>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</si>
  <si>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</si>
  <si>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</si>
  <si>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</si>
  <si>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</si>
  <si>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</si>
  <si>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</si>
  <si>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</si>
  <si>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</si>
  <si>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</si>
  <si>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</si>
  <si>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</si>
  <si>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</si>
  <si>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</si>
  <si>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</si>
  <si>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</si>
  <si>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</si>
  <si>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</si>
  <si>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</si>
  <si>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</si>
  <si>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</si>
  <si>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</si>
  <si>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</si>
  <si>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</si>
  <si>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</si>
  <si>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</si>
  <si>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</si>
  <si>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</si>
  <si>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</si>
  <si>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</si>
  <si>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</si>
  <si>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</si>
  <si>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</si>
  <si>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</si>
  <si>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</si>
  <si>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</si>
  <si>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</si>
  <si>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</si>
  <si>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</si>
  <si>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</si>
  <si>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</si>
  <si>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</si>
  <si>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</si>
  <si>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</si>
  <si>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</si>
  <si>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</si>
  <si>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</si>
  <si>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</si>
  <si>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</si>
  <si>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</si>
  <si>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</si>
  <si>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</si>
  <si>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</si>
  <si>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</si>
  <si>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</si>
  <si>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</si>
  <si>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</si>
  <si>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</si>
  <si>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</si>
  <si>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</si>
  <si>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</si>
  <si>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</si>
  <si>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</si>
  <si>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</si>
  <si>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</si>
  <si>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</si>
  <si>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</si>
  <si>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</si>
  <si>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</si>
  <si>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</si>
  <si>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</si>
  <si>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</si>
  <si>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</si>
  <si>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</si>
  <si>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</si>
  <si>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</si>
  <si>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</si>
  <si>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</si>
  <si>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</si>
  <si>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</si>
  <si>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</si>
  <si>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</si>
  <si>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</si>
  <si>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</si>
  <si>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</si>
  <si>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</si>
  <si>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</si>
  <si>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</si>
  <si>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</si>
  <si>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</si>
  <si>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</si>
  <si>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</si>
  <si>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</si>
  <si>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</si>
  <si>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</si>
  <si>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</si>
  <si>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</si>
  <si>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</si>
  <si>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</si>
  <si>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</si>
  <si>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</si>
  <si>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</si>
  <si>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</si>
  <si>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</si>
  <si>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</si>
  <si>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</si>
  <si>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</si>
  <si>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</si>
  <si>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</si>
  <si>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</si>
  <si>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</si>
  <si>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</si>
  <si>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</si>
  <si>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</si>
  <si>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</si>
  <si>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</si>
  <si>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</si>
  <si>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</si>
  <si>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</si>
  <si>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</si>
  <si>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</si>
  <si>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</si>
  <si>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</si>
  <si>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</si>
  <si>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</si>
  <si>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</si>
  <si>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</si>
  <si>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</si>
  <si>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</si>
  <si>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</si>
  <si>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</si>
  <si>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</si>
  <si>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</si>
  <si>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</si>
  <si>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</si>
  <si>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</si>
  <si>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</si>
  <si>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</si>
  <si>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</si>
  <si>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</si>
  <si>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</si>
  <si>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</si>
  <si>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</si>
  <si>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</si>
  <si>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</si>
  <si>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</si>
  <si>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</si>
  <si>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</si>
  <si>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</si>
  <si>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</si>
  <si>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</si>
  <si>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</si>
  <si>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</si>
  <si>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</si>
  <si>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</si>
  <si>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</si>
  <si>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</si>
  <si>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</si>
  <si>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</si>
  <si>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</si>
  <si>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</si>
  <si>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</si>
  <si>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</si>
  <si>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</si>
  <si>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</si>
  <si>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</si>
  <si>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</si>
  <si>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</si>
  <si>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</si>
  <si>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</si>
  <si>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</si>
  <si>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</si>
  <si>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</si>
  <si>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</si>
  <si>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</si>
  <si>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</si>
  <si>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</si>
  <si>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</si>
  <si>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</si>
  <si>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</si>
  <si>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</si>
  <si>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</si>
  <si>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</si>
  <si>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</si>
  <si>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</si>
  <si>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</si>
  <si>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</si>
  <si>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</si>
  <si>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</si>
  <si>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</si>
  <si>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</si>
  <si>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</si>
  <si>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</si>
  <si>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</si>
  <si>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</si>
  <si>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</si>
  <si>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</si>
  <si>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</si>
  <si>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</si>
  <si>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</si>
  <si>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</si>
  <si>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</si>
  <si>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</si>
  <si>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</si>
  <si>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</si>
  <si>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</si>
  <si>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</si>
  <si>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</si>
  <si>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</si>
  <si>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</si>
  <si>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</si>
  <si>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</si>
  <si>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</si>
  <si>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</si>
  <si>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</si>
  <si>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</si>
  <si>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</si>
  <si>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</si>
  <si>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</si>
  <si>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</si>
  <si>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</si>
  <si>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</si>
  <si>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</si>
  <si>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</si>
  <si>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</si>
  <si>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</si>
  <si>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</si>
  <si>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</si>
  <si>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</si>
  <si>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</si>
  <si>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</si>
  <si>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</si>
  <si>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</si>
  <si>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</si>
  <si>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</si>
  <si>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</si>
  <si>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</si>
  <si>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</si>
  <si>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</si>
  <si>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</si>
  <si>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</si>
  <si>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</si>
  <si>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</si>
  <si>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</si>
  <si>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</si>
  <si>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</si>
  <si>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</si>
  <si>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</si>
  <si>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</si>
  <si>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</si>
  <si>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</si>
  <si>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</si>
  <si>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</si>
  <si>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</si>
  <si>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</si>
  <si>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</si>
  <si>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</si>
  <si>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</si>
  <si>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</si>
  <si>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</si>
  <si>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</si>
  <si>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</si>
  <si>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</si>
  <si>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</si>
  <si>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</si>
  <si>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</si>
  <si>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</si>
  <si>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</si>
  <si>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</si>
  <si>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</si>
  <si>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</si>
  <si>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</si>
  <si>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</si>
  <si>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</si>
  <si>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</si>
  <si>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</si>
  <si>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</si>
  <si>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</si>
  <si>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</si>
  <si>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</si>
  <si>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</si>
  <si>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</si>
  <si>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</si>
  <si>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</si>
  <si>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</si>
  <si>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</si>
  <si>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</si>
  <si>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</si>
  <si>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</si>
  <si>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</si>
  <si>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</si>
  <si>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</si>
  <si>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</si>
  <si>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</si>
  <si>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</si>
  <si>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</si>
  <si>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</si>
  <si>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</si>
  <si>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</si>
  <si>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</si>
  <si>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</si>
  <si>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</si>
  <si>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</si>
  <si>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</si>
  <si>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</si>
  <si>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</si>
  <si>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</si>
  <si>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</si>
  <si>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</si>
  <si>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</si>
  <si>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</si>
  <si>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</si>
  <si>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</si>
  <si>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</si>
  <si>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</si>
  <si>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</si>
  <si>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</si>
  <si>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</si>
  <si>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</si>
  <si>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</si>
  <si>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</si>
  <si>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</si>
  <si>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</si>
  <si>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</si>
  <si>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</si>
  <si>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</si>
  <si>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</si>
  <si>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</si>
  <si>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</si>
  <si>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</si>
  <si>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</si>
  <si>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</si>
  <si>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</si>
  <si>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</si>
  <si>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</si>
  <si>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</si>
  <si>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</si>
  <si>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</si>
  <si>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</si>
  <si>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</si>
  <si>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</si>
  <si>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</si>
  <si>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</si>
  <si>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</si>
  <si>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</si>
  <si>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</si>
  <si>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</si>
  <si>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</si>
  <si>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</si>
  <si>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</si>
  <si>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</si>
  <si>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</si>
  <si>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</si>
  <si>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</si>
  <si>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</si>
  <si>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</si>
  <si>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</si>
  <si>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</si>
  <si>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</si>
  <si>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</si>
  <si>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</si>
  <si>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</si>
  <si>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</si>
  <si>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</si>
  <si>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</si>
  <si>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</si>
  <si>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</si>
  <si>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</si>
  <si>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</si>
  <si>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</si>
  <si>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</si>
  <si>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</si>
  <si>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</si>
  <si>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</si>
  <si>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</si>
  <si>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</si>
  <si>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</si>
  <si>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</si>
  <si>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</si>
  <si>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</si>
  <si>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</si>
  <si>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</si>
  <si>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</si>
  <si>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</si>
  <si>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</si>
  <si>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</si>
  <si>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</si>
  <si>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</si>
  <si>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</si>
  <si>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</si>
  <si>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</si>
  <si>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</si>
  <si>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</si>
  <si>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</si>
  <si>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</si>
  <si>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</si>
  <si>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</si>
  <si>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</si>
  <si>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</si>
  <si>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</si>
  <si>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</si>
  <si>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</si>
  <si>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</si>
  <si>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</si>
  <si>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</si>
  <si>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</si>
  <si>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</si>
  <si>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</si>
  <si>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</si>
  <si>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</si>
  <si>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</si>
  <si>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</si>
  <si>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</si>
  <si>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</si>
  <si>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</si>
  <si>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</si>
  <si>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</si>
  <si>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</si>
  <si>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</si>
  <si>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</si>
  <si>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</si>
  <si>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</si>
  <si>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</si>
  <si>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</si>
  <si>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</si>
  <si>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</si>
  <si>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</si>
  <si>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</si>
  <si>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</si>
  <si>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</si>
  <si>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</si>
  <si>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</si>
  <si>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</si>
  <si>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</si>
  <si>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</si>
  <si>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</si>
  <si>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</si>
  <si>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</si>
  <si>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</si>
  <si>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</si>
  <si>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</si>
  <si>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</si>
  <si>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</si>
  <si>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</si>
  <si>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</si>
  <si>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</si>
  <si>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</si>
  <si>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</si>
  <si>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</si>
  <si>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</si>
  <si>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</si>
  <si>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</si>
  <si>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</si>
  <si>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</si>
  <si>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</si>
  <si>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</si>
  <si>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</si>
  <si>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</si>
  <si>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</si>
  <si>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</si>
  <si>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</si>
  <si>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</si>
  <si>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</si>
  <si>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</si>
  <si>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</si>
  <si>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</si>
  <si>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</si>
  <si>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</si>
  <si>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</si>
  <si>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</si>
  <si>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</si>
  <si>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</si>
  <si>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</si>
  <si>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</si>
  <si>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</si>
  <si>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</si>
  <si>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</si>
  <si>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</si>
  <si>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</si>
  <si>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</si>
  <si>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</si>
  <si>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</si>
  <si>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</si>
  <si>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</si>
  <si>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</si>
  <si>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</si>
  <si>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</si>
  <si>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</si>
  <si>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</si>
  <si>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</si>
  <si>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</si>
  <si>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</si>
  <si>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</si>
  <si>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</si>
  <si>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</si>
  <si>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</si>
  <si>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</si>
  <si>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</si>
  <si>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</si>
  <si>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</si>
  <si>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</si>
  <si>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</si>
  <si>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</si>
  <si>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</si>
  <si>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</si>
  <si>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</si>
  <si>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</si>
  <si>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</si>
  <si>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</si>
  <si>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</si>
  <si>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</si>
  <si>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</si>
  <si>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</si>
  <si>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</si>
  <si>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</si>
  <si>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</si>
  <si>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</si>
  <si>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</si>
  <si>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</si>
  <si>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</si>
  <si>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</si>
  <si>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</si>
  <si>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</si>
  <si>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</si>
  <si>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</si>
  <si>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</si>
  <si>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</si>
  <si>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</si>
  <si>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</si>
  <si>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</si>
  <si>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</si>
  <si>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</si>
  <si>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</si>
  <si>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</si>
  <si>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</si>
  <si>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</si>
  <si>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</si>
  <si>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</si>
  <si>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</si>
  <si>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</si>
  <si>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</si>
  <si>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</si>
  <si>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</si>
  <si>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</si>
  <si>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</si>
  <si>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</si>
  <si>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</si>
  <si>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</si>
  <si>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</si>
  <si>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</si>
  <si>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</si>
  <si>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</si>
  <si>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</si>
  <si>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</si>
  <si>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</si>
  <si>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</si>
  <si>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</si>
  <si>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</si>
  <si>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</si>
  <si>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</si>
  <si>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</si>
  <si>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</si>
  <si>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</si>
  <si>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</si>
  <si>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</si>
  <si>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</si>
  <si>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</si>
  <si>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</si>
  <si>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</si>
  <si>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</si>
  <si>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</si>
  <si>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</si>
  <si>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</si>
  <si>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</si>
  <si>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</si>
  <si>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</si>
  <si>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</si>
  <si>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</si>
  <si>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</si>
  <si>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</si>
  <si>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</si>
  <si>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</si>
  <si>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</si>
  <si>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</si>
  <si>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</si>
  <si>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</si>
  <si>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</si>
  <si>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</si>
  <si>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</si>
  <si>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</si>
  <si>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</si>
  <si>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</si>
  <si>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</si>
  <si>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</si>
  <si>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</si>
  <si>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</si>
  <si>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</si>
  <si>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</si>
  <si>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</si>
  <si>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</si>
  <si>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</si>
  <si>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</si>
  <si>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</si>
  <si>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</si>
  <si>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</si>
  <si>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</si>
  <si>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</si>
  <si>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</si>
  <si>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</si>
  <si>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</si>
  <si>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</si>
  <si>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</si>
  <si>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</si>
  <si>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</si>
  <si>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</si>
  <si>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</si>
  <si>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</si>
  <si>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</si>
  <si>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</si>
  <si>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</si>
  <si>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</si>
  <si>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</si>
  <si>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</si>
  <si>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</si>
  <si>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</si>
  <si>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</si>
  <si>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</si>
  <si>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</si>
  <si>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</si>
  <si>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</si>
  <si>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</si>
  <si>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</si>
  <si>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</si>
  <si>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</si>
  <si>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</si>
  <si>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</si>
  <si>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</si>
  <si>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</si>
  <si>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</si>
  <si>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</si>
  <si>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</si>
  <si>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</si>
  <si>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</si>
  <si>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</si>
  <si>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</si>
  <si>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</si>
  <si>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</si>
  <si>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</si>
  <si>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</si>
  <si>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</si>
  <si>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</si>
  <si>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</si>
  <si>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</si>
  <si>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</si>
  <si>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</si>
  <si>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</si>
  <si>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</si>
  <si>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</si>
  <si>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</si>
  <si>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</si>
  <si>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</si>
  <si>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</si>
  <si>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</si>
  <si>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</si>
  <si>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</si>
  <si>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</si>
  <si>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</si>
  <si>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</si>
  <si>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</si>
  <si>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</si>
  <si>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</si>
  <si>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</si>
  <si>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</si>
  <si>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</si>
  <si>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</si>
  <si>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</si>
  <si>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</si>
  <si>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</si>
  <si>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</si>
  <si>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</si>
  <si>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</si>
  <si>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</si>
  <si>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</si>
  <si>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</si>
  <si>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</si>
  <si>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</si>
  <si>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</si>
  <si>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</si>
  <si>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</si>
  <si>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</si>
  <si>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</si>
  <si>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</si>
  <si>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</si>
  <si>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</si>
  <si>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</si>
  <si>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</si>
  <si>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</si>
  <si>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</si>
  <si>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</si>
  <si>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</si>
  <si>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</si>
  <si>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</si>
  <si>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</si>
  <si>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</si>
  <si>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</si>
  <si>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</si>
  <si>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</si>
  <si>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</si>
  <si>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</si>
  <si>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</si>
  <si>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</si>
  <si>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</si>
  <si>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</si>
  <si>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</si>
  <si>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</si>
  <si>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</si>
  <si>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</si>
  <si>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</si>
  <si>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</si>
  <si>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</si>
  <si>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</si>
  <si>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</si>
  <si>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</si>
  <si>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</si>
  <si>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</si>
  <si>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</si>
  <si>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</si>
  <si>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</si>
  <si>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</si>
  <si>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</si>
  <si>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</si>
  <si>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</si>
  <si>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</si>
  <si>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</si>
  <si>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</si>
  <si>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</si>
  <si>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</si>
  <si>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</si>
  <si>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</si>
  <si>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</si>
  <si>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</si>
  <si>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</si>
  <si>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</si>
  <si>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</si>
  <si>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</si>
  <si>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</si>
  <si>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</si>
  <si>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</si>
  <si>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</si>
  <si>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</si>
  <si>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</si>
  <si>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</si>
  <si>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</si>
  <si>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</si>
  <si>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</si>
  <si>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</si>
  <si>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</si>
  <si>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</si>
  <si>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</si>
  <si>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</si>
  <si>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</si>
  <si>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</si>
  <si>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</si>
  <si>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</si>
  <si>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</si>
  <si>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</si>
  <si>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</si>
  <si>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</si>
  <si>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</si>
  <si>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</si>
  <si>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</si>
  <si>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</si>
  <si>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</si>
  <si>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</si>
  <si>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</si>
  <si>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</si>
  <si>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</si>
  <si>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</si>
  <si>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</si>
  <si>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</si>
  <si>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</si>
  <si>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</si>
  <si>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</si>
  <si>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</si>
  <si>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</si>
  <si>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</si>
  <si>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</si>
  <si>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</si>
  <si>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</si>
  <si>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</si>
  <si>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</si>
  <si>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</si>
  <si>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</si>
  <si>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</si>
  <si>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</si>
  <si>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</si>
  <si>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</si>
  <si>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</si>
  <si>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</si>
  <si>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</si>
  <si>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</si>
  <si>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</si>
  <si>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</si>
  <si>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</si>
  <si>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</si>
  <si>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</si>
  <si>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</si>
  <si>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</si>
  <si>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</si>
  <si>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</si>
  <si>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</si>
  <si>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</si>
  <si>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</si>
  <si>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</si>
  <si>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</si>
  <si>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</si>
  <si>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</si>
  <si>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</si>
  <si>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</si>
  <si>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</si>
  <si>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</si>
  <si>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</si>
  <si>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</si>
  <si>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</si>
  <si>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</si>
  <si>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</si>
  <si>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</si>
  <si>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</si>
  <si>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</si>
  <si>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</si>
  <si>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</si>
  <si>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</si>
  <si>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</si>
  <si>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</si>
  <si>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</si>
  <si>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</si>
  <si>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</si>
  <si>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</si>
  <si>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</si>
  <si>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</si>
  <si>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</si>
  <si>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</si>
  <si>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</si>
  <si>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</si>
  <si>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</si>
  <si>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</si>
  <si>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</si>
  <si>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</si>
  <si>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</si>
  <si>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</si>
  <si>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</si>
  <si>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</si>
  <si>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</si>
  <si>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</si>
  <si>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</si>
  <si>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</si>
  <si>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</si>
  <si>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</si>
  <si>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</si>
  <si>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</si>
  <si>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</si>
  <si>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</si>
  <si>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</si>
  <si>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</si>
  <si>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</si>
  <si>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</si>
  <si>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</si>
  <si>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</si>
  <si>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</si>
  <si>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</si>
  <si>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</si>
  <si>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</si>
  <si>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</si>
  <si>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</si>
  <si>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</si>
  <si>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</si>
  <si>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</si>
  <si>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</si>
  <si>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</si>
  <si>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</si>
  <si>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</si>
  <si>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</si>
  <si>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</si>
  <si>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</si>
  <si>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</si>
  <si>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</si>
  <si>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</si>
  <si>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</si>
  <si>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</si>
  <si>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</si>
  <si>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</si>
  <si>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</si>
  <si>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</si>
  <si>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</si>
  <si>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</si>
  <si>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</si>
  <si>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</si>
  <si>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</si>
  <si>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</si>
  <si>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</si>
  <si>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</si>
  <si>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</si>
  <si>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</si>
  <si>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</si>
  <si>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</si>
  <si>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</si>
  <si>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</si>
  <si>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</si>
  <si>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</si>
  <si>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</si>
  <si>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</si>
  <si>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</si>
  <si>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</si>
  <si>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</si>
  <si>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</si>
  <si>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</si>
  <si>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</si>
  <si>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</si>
  <si>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</si>
  <si>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</si>
  <si>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</si>
  <si>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</si>
  <si>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</si>
  <si>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</si>
  <si>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</si>
  <si>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</si>
  <si>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</si>
  <si>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</si>
  <si>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</si>
  <si>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</si>
  <si>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</si>
  <si>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</si>
  <si>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</si>
  <si>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</si>
  <si>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</si>
  <si>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</si>
  <si>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</si>
  <si>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</si>
  <si>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</si>
  <si>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</si>
  <si>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</si>
  <si>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</si>
  <si>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</si>
  <si>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</si>
  <si>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</si>
  <si>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</si>
  <si>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</si>
  <si>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</si>
  <si>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</si>
  <si>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</si>
  <si>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</si>
  <si>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</si>
  <si>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</si>
  <si>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</si>
  <si>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</si>
  <si>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</si>
  <si>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</si>
  <si>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</si>
  <si>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</si>
  <si>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</si>
  <si>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</si>
  <si>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</si>
  <si>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</si>
  <si>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</si>
  <si>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</si>
  <si>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</si>
  <si>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</si>
  <si>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</si>
  <si>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</si>
  <si>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</si>
  <si>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</si>
  <si>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</si>
  <si>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</si>
  <si>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</si>
  <si>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</si>
  <si>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</si>
  <si>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</si>
  <si>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</si>
  <si>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</si>
  <si>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</si>
  <si>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</si>
  <si>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</si>
  <si>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</si>
  <si>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</si>
  <si>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</si>
  <si>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</si>
  <si>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</si>
  <si>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</si>
  <si>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</si>
  <si>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</si>
  <si>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</si>
  <si>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</si>
  <si>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</si>
  <si>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</si>
  <si>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</si>
  <si>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</si>
  <si>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</si>
  <si>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</si>
  <si>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</si>
  <si>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</si>
  <si>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</si>
  <si>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</si>
  <si>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</si>
  <si>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</si>
  <si>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</si>
  <si>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</si>
  <si>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</si>
  <si>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</si>
  <si>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</si>
  <si>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</si>
  <si>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</si>
  <si>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</si>
  <si>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</si>
  <si>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</si>
  <si>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</si>
  <si>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</si>
  <si>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</si>
  <si>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</si>
  <si>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</si>
  <si>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</si>
  <si>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</si>
  <si>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</si>
  <si>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</si>
  <si>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</si>
  <si>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</si>
  <si>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</si>
  <si>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</si>
  <si>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</si>
  <si>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</si>
  <si>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</si>
  <si>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</si>
  <si>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</si>
  <si>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</si>
  <si>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</si>
  <si>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</si>
  <si>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</si>
  <si>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</si>
  <si>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</si>
  <si>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</si>
  <si>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</si>
  <si>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</si>
  <si>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</si>
  <si>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</si>
  <si>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</si>
  <si>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</si>
  <si>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</si>
  <si>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</si>
  <si>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</si>
  <si>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</si>
  <si>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</si>
  <si>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</si>
  <si>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</si>
  <si>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</si>
  <si>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</si>
  <si>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</si>
  <si>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</si>
  <si>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</si>
  <si>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</si>
  <si>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</si>
  <si>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</si>
  <si>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</si>
  <si>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</si>
  <si>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</si>
  <si>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</si>
  <si>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</si>
  <si>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</si>
  <si>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</si>
  <si>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</si>
  <si>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</si>
  <si>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</si>
  <si>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</si>
  <si>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</si>
  <si>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</si>
  <si>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</si>
  <si>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</si>
  <si>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</si>
  <si>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</si>
  <si>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</si>
  <si>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</si>
  <si>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</si>
  <si>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</si>
  <si>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</si>
  <si>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</si>
  <si>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</si>
  <si>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</si>
  <si>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</si>
  <si>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</si>
  <si>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</si>
  <si>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</si>
  <si>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</si>
  <si>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</si>
  <si>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</si>
  <si>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</si>
  <si>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</si>
  <si>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</si>
  <si>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</si>
  <si>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</si>
  <si>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</si>
  <si>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</si>
  <si>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</si>
  <si>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</si>
  <si>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</si>
  <si>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</si>
  <si>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</si>
  <si>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</si>
  <si>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</si>
  <si>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</si>
  <si>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</si>
  <si>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</si>
  <si>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</si>
  <si>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</si>
  <si>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</si>
  <si>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</si>
  <si>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</si>
  <si>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</si>
  <si>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</si>
  <si>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</si>
  <si>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</si>
  <si>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</si>
  <si>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</si>
  <si>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</si>
  <si>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</si>
  <si>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</si>
  <si>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</si>
  <si>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</si>
  <si>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</si>
  <si>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</si>
  <si>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</si>
  <si>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</si>
  <si>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</si>
  <si>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</si>
  <si>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</si>
  <si>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</si>
  <si>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</si>
  <si>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</si>
  <si>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</si>
  <si>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</si>
  <si>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</si>
  <si>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</si>
  <si>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</si>
  <si>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</si>
  <si>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</si>
  <si>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</si>
  <si>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</si>
  <si>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</si>
  <si>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</si>
  <si>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</si>
  <si>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</si>
  <si>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</si>
  <si>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</si>
  <si>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</si>
  <si>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</si>
  <si>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</si>
  <si>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</si>
  <si>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</si>
  <si>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</si>
  <si>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</si>
  <si>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</si>
  <si>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</si>
  <si>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</si>
  <si>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</si>
  <si>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</si>
  <si>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</si>
  <si>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</si>
  <si>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</si>
  <si>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</si>
  <si>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</si>
  <si>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</si>
  <si>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</si>
  <si>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</si>
  <si>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</si>
  <si>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</si>
  <si>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</si>
  <si>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</si>
  <si>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</si>
  <si>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</si>
  <si>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</si>
  <si>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</si>
  <si>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</si>
  <si>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</si>
  <si>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</si>
  <si>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</si>
  <si>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</si>
  <si>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</si>
  <si>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</si>
  <si>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</si>
  <si>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</si>
  <si>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</si>
  <si>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</si>
  <si>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</si>
  <si>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</si>
  <si>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</si>
  <si>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</si>
  <si>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</si>
  <si>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</si>
  <si>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</si>
  <si>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</si>
  <si>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</si>
  <si>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</si>
  <si>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</si>
  <si>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</si>
  <si>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</si>
  <si>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</si>
  <si>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</si>
  <si>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</si>
  <si>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</si>
  <si>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</si>
  <si>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</si>
  <si>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</si>
  <si>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</si>
  <si>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</si>
  <si>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</si>
  <si>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</si>
  <si>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</si>
  <si>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</si>
  <si>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</si>
  <si>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</si>
  <si>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</si>
  <si>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</si>
  <si>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</si>
  <si>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</si>
  <si>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</si>
  <si>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</si>
  <si>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</si>
  <si>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</si>
  <si>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</si>
  <si>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</si>
  <si>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</si>
  <si>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</si>
  <si>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</si>
  <si>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</si>
  <si>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</si>
  <si>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</si>
  <si>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</si>
  <si>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</si>
  <si>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</si>
  <si>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</si>
  <si>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</si>
  <si>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</si>
  <si>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</si>
  <si>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</si>
  <si>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</si>
  <si>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</si>
  <si>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</si>
  <si>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</si>
  <si>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</si>
  <si>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</si>
  <si>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</si>
  <si>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</si>
  <si>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</si>
  <si>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</si>
  <si>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</si>
  <si>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</si>
  <si>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</si>
  <si>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</si>
  <si>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</si>
  <si>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</si>
  <si>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</si>
  <si>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</si>
  <si>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</si>
  <si>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</si>
  <si>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</si>
  <si>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</si>
  <si>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</si>
  <si>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</si>
  <si>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</si>
  <si>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</si>
  <si>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</si>
  <si>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</si>
  <si>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</si>
  <si>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</si>
  <si>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</si>
  <si>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</si>
  <si>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</si>
  <si>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</si>
  <si>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</si>
  <si>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</si>
  <si>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</si>
  <si>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</si>
  <si>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</si>
  <si>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</si>
  <si>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</si>
  <si>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</si>
  <si>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</si>
  <si>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</si>
  <si>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</si>
  <si>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</si>
  <si>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</si>
  <si>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</si>
  <si>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</si>
  <si>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</si>
  <si>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</si>
  <si>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</si>
  <si>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</si>
  <si>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</si>
  <si>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</si>
  <si>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</si>
  <si>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</si>
  <si>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</si>
  <si>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</si>
  <si>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</si>
  <si>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</si>
  <si>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</si>
  <si>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</si>
  <si>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</si>
  <si>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</si>
  <si>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</si>
  <si>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</si>
  <si>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</si>
  <si>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</si>
  <si>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</si>
  <si>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</si>
  <si>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</si>
  <si>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</si>
  <si>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</si>
  <si>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</si>
  <si>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</si>
  <si>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</si>
  <si>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</si>
  <si>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</si>
  <si>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</si>
  <si>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</si>
  <si>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</si>
  <si>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</si>
  <si>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</si>
  <si>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</si>
  <si>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</si>
  <si>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</si>
  <si>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</si>
  <si>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</si>
  <si>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</si>
  <si>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</si>
  <si>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</si>
  <si>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</si>
  <si>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</si>
  <si>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</si>
  <si>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</si>
  <si>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</si>
  <si>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</si>
  <si>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</si>
  <si>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</si>
  <si>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</si>
  <si>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</si>
  <si>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</si>
  <si>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</si>
  <si>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</si>
  <si>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</si>
  <si>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</si>
  <si>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</si>
  <si>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</si>
  <si>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</si>
  <si>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</si>
  <si>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</si>
  <si>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</si>
  <si>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</si>
  <si>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</si>
  <si>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</si>
  <si>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</si>
  <si>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</si>
  <si>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</si>
  <si>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</si>
  <si>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</si>
  <si>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</si>
  <si>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</si>
  <si>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</si>
  <si>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</si>
  <si>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</si>
  <si>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</si>
  <si>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</si>
  <si>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</si>
  <si>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</si>
  <si>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</si>
  <si>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</si>
  <si>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</si>
  <si>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</si>
  <si>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</si>
  <si>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</si>
  <si>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</si>
  <si>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</si>
  <si>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</si>
  <si>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</si>
  <si>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</si>
  <si>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</si>
  <si>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</si>
  <si>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</si>
  <si>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</si>
  <si>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</si>
  <si>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</si>
  <si>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</si>
  <si>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</si>
  <si>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</si>
  <si>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</si>
  <si>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</si>
  <si>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</si>
  <si>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</si>
  <si>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</si>
  <si>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</si>
  <si>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</si>
  <si>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</si>
  <si>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</si>
  <si>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</si>
  <si>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</si>
  <si>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</si>
  <si>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</si>
  <si>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</si>
  <si>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</si>
  <si>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</si>
  <si>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</si>
  <si>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</si>
  <si>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</si>
  <si>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</si>
  <si>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</si>
  <si>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</si>
  <si>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</si>
  <si>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</si>
  <si>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</si>
  <si>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</si>
  <si>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</si>
  <si>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</si>
  <si>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</si>
  <si>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</si>
  <si>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</si>
  <si>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</si>
  <si>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</si>
  <si>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</si>
  <si>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</si>
  <si>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</si>
  <si>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</si>
  <si>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</si>
  <si>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</si>
  <si>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</si>
  <si>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</si>
  <si>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</si>
  <si>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</si>
  <si>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</si>
  <si>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</si>
  <si>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</si>
  <si>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</si>
  <si>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</si>
  <si>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</si>
  <si>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</si>
  <si>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</si>
  <si>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</si>
  <si>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</si>
  <si>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</si>
  <si>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</si>
  <si>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</si>
  <si>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</si>
  <si>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</si>
  <si>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</si>
  <si>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</si>
  <si>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</si>
  <si>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</si>
  <si>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</si>
  <si>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</si>
  <si>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</si>
  <si>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</si>
  <si>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</si>
  <si>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</si>
  <si>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</si>
  <si>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</si>
  <si>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</si>
  <si>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</si>
  <si>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</si>
  <si>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</si>
  <si>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</si>
  <si>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</si>
  <si>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</si>
  <si>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</si>
  <si>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</si>
  <si>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</si>
  <si>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</si>
  <si>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</si>
  <si>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</si>
  <si>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</si>
  <si>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</si>
  <si>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</si>
  <si>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</si>
  <si>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</si>
  <si>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</si>
  <si>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</si>
  <si>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</si>
  <si>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</si>
  <si>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</si>
  <si>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</si>
  <si>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</si>
  <si>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</si>
  <si>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</si>
  <si>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</si>
  <si>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</si>
  <si>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</si>
  <si>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</si>
  <si>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</si>
  <si>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</si>
  <si>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</si>
  <si>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</si>
  <si>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</si>
  <si>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</si>
  <si>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</si>
  <si>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</si>
  <si>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</si>
  <si>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</si>
  <si>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</si>
  <si>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</si>
  <si>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</si>
  <si>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</si>
  <si>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</si>
  <si>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</si>
  <si>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</si>
  <si>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</si>
  <si>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</si>
  <si>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</si>
  <si>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</si>
  <si>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</si>
  <si>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</si>
  <si>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</si>
  <si>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</si>
  <si>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</si>
  <si>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</si>
  <si>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</si>
  <si>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</si>
  <si>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</si>
  <si>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</si>
  <si>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</si>
  <si>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</si>
  <si>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</si>
  <si>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</si>
  <si>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</si>
  <si>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</si>
  <si>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</si>
  <si>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</si>
  <si>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</si>
  <si>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</si>
  <si>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</si>
  <si>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</si>
  <si>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</si>
  <si>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</si>
  <si>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</si>
  <si>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</si>
  <si>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</si>
  <si>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</si>
  <si>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</si>
  <si>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</si>
  <si>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</si>
  <si>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</si>
  <si>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</si>
  <si>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</si>
  <si>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</si>
  <si>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</si>
  <si>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</si>
  <si>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</si>
  <si>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</si>
  <si>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</si>
  <si>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</si>
  <si>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</si>
  <si>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</si>
  <si>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</si>
  <si>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</si>
  <si>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</si>
  <si>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</si>
  <si>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</si>
  <si>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</si>
  <si>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</si>
  <si>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</si>
  <si>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</si>
  <si>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</si>
  <si>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</si>
  <si>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</si>
  <si>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</si>
  <si>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</si>
  <si>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</si>
  <si>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</si>
  <si>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</si>
  <si>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</si>
  <si>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</si>
  <si>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</si>
  <si>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</si>
  <si>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</si>
  <si>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</si>
  <si>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</si>
  <si>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</si>
  <si>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</si>
  <si>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</si>
  <si>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</si>
  <si>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</si>
  <si>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</si>
  <si>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</si>
  <si>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</si>
  <si>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</si>
  <si>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</si>
  <si>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</si>
  <si>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</si>
  <si>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</si>
  <si>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</si>
  <si>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</si>
  <si>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</si>
  <si>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</si>
  <si>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</si>
  <si>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</si>
  <si>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</si>
  <si>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</si>
  <si>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</si>
  <si>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</si>
  <si>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</si>
  <si>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</si>
  <si>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</si>
  <si>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</si>
  <si>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</si>
  <si>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</si>
  <si>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</si>
  <si>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</si>
  <si>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</si>
  <si>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</si>
  <si>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</si>
  <si>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</si>
  <si>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</si>
  <si>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</si>
  <si>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</si>
  <si>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</si>
  <si>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</si>
  <si>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</si>
  <si>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</si>
  <si>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</si>
  <si>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</si>
  <si>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</si>
  <si>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</si>
  <si>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</si>
  <si>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</si>
  <si>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</si>
  <si>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</si>
  <si>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</si>
  <si>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</si>
  <si>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</si>
  <si>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</si>
  <si>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</si>
  <si>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</si>
  <si>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</si>
  <si>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</si>
  <si>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</si>
  <si>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</si>
  <si>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</si>
  <si>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</si>
  <si>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</si>
  <si>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</si>
  <si>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</si>
  <si>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</si>
  <si>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</si>
  <si>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</si>
  <si>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</si>
  <si>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</si>
  <si>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</si>
  <si>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</si>
  <si>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</si>
  <si>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</si>
  <si>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</si>
  <si>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</si>
  <si>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</si>
  <si>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</si>
  <si>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</si>
  <si>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</si>
  <si>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</si>
  <si>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</si>
  <si>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</si>
  <si>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</si>
  <si>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</si>
  <si>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</si>
  <si>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</si>
  <si>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</si>
  <si>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</si>
  <si>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</si>
  <si>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</si>
  <si>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</si>
  <si>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</si>
  <si>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</si>
  <si>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</si>
  <si>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</si>
  <si>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</si>
  <si>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</si>
  <si>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</si>
  <si>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</si>
  <si>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</si>
  <si>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</si>
  <si>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</si>
  <si>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</si>
  <si>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</si>
  <si>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</si>
  <si>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</si>
  <si>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</si>
  <si>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</si>
  <si>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</si>
  <si>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</si>
  <si>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</si>
  <si>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</si>
  <si>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</si>
  <si>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</si>
  <si>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</si>
  <si>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</si>
  <si>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</si>
  <si>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</si>
  <si>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</si>
  <si>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</si>
  <si>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</si>
  <si>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</si>
  <si>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</si>
  <si>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</si>
  <si>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</si>
  <si>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</si>
  <si>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</si>
  <si>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</si>
  <si>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</si>
  <si>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</si>
  <si>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</si>
  <si>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</si>
  <si>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</si>
  <si>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</si>
  <si>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</si>
  <si>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</si>
  <si>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</si>
  <si>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</si>
  <si>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</si>
  <si>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</si>
  <si>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</si>
  <si>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</si>
  <si>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</si>
  <si>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</si>
  <si>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</si>
  <si>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</si>
  <si>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</si>
  <si>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</si>
  <si>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</si>
  <si>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</si>
  <si>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</si>
  <si>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</si>
  <si>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</si>
  <si>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</si>
  <si>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</si>
  <si>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</si>
  <si>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</si>
  <si>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</si>
  <si>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</si>
  <si>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</si>
  <si>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</si>
  <si>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</si>
  <si>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</si>
  <si>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</si>
  <si>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</si>
  <si>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</si>
  <si>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</si>
  <si>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</si>
  <si>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</si>
  <si>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</si>
  <si>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</si>
  <si>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</si>
  <si>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</si>
  <si>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</si>
  <si>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</si>
  <si>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</si>
  <si>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</si>
  <si>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</si>
  <si>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</si>
  <si>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</si>
  <si>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</si>
  <si>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</si>
  <si>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</si>
  <si>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</si>
  <si>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</si>
  <si>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</si>
  <si>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</si>
  <si>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</si>
  <si>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</si>
  <si>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</si>
  <si>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</si>
  <si>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</si>
  <si>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</si>
  <si>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</si>
  <si>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</si>
  <si>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</si>
  <si>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</si>
  <si>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</si>
  <si>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</si>
  <si>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</si>
  <si>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</si>
  <si>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</si>
  <si>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</si>
  <si>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</si>
  <si>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</si>
  <si>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</si>
  <si>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</si>
  <si>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</si>
  <si>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</si>
  <si>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</si>
  <si>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</si>
  <si>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</si>
  <si>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</si>
  <si>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</si>
  <si>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</si>
  <si>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</si>
  <si>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</si>
  <si>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</si>
  <si>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</si>
  <si>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</si>
  <si>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</si>
  <si>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</si>
  <si>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</si>
  <si>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</si>
  <si>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</si>
  <si>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</si>
  <si>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</si>
  <si>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</si>
  <si>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</si>
  <si>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</si>
  <si>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</si>
  <si>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</si>
  <si>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</si>
  <si>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</si>
  <si>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</si>
  <si>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</si>
  <si>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</si>
  <si>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</si>
  <si>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</si>
  <si>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</si>
  <si>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</si>
  <si>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</si>
  <si>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</si>
  <si>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</si>
  <si>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</si>
  <si>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</si>
  <si>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</si>
  <si>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</si>
  <si>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</si>
  <si>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</si>
  <si>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</si>
  <si>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</si>
  <si>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</si>
  <si>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</si>
  <si>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</si>
  <si>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</si>
  <si>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</si>
  <si>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</si>
  <si>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</si>
  <si>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</si>
  <si>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</si>
  <si>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</si>
  <si>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</si>
  <si>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</si>
  <si>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</si>
  <si>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</si>
  <si>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</si>
  <si>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</si>
  <si>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</si>
  <si>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</si>
  <si>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</si>
  <si>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</si>
  <si>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</si>
  <si>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</si>
  <si>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</si>
  <si>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</si>
  <si>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</si>
  <si>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</si>
  <si>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</si>
  <si>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</si>
  <si>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</si>
  <si>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</si>
  <si>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</si>
  <si>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</si>
  <si>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</si>
  <si>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</si>
  <si>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</si>
  <si>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</si>
  <si>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</si>
  <si>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</si>
  <si>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</si>
  <si>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</si>
  <si>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</si>
  <si>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</si>
  <si>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</si>
  <si>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</si>
  <si>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</si>
  <si>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</si>
  <si>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</si>
  <si>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</si>
  <si>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</si>
  <si>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</si>
  <si>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</si>
  <si>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</si>
  <si>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</si>
  <si>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</si>
  <si>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</si>
  <si>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</si>
  <si>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</si>
  <si>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</si>
  <si>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</si>
  <si>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</si>
  <si>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</si>
  <si>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</si>
  <si>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</si>
  <si>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</si>
  <si>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</si>
  <si>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</si>
  <si>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</si>
  <si>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</si>
  <si>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</si>
  <si>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</si>
  <si>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</si>
  <si>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</si>
  <si>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</si>
  <si>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</si>
  <si>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</si>
  <si>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</si>
  <si>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</si>
  <si>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</si>
  <si>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</si>
  <si>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</si>
  <si>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</si>
  <si>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</si>
  <si>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</si>
  <si>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</si>
  <si>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</si>
  <si>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</si>
  <si>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</si>
  <si>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</si>
  <si>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</si>
  <si>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</si>
  <si>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</si>
  <si>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</si>
  <si>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</si>
  <si>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</si>
  <si>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</si>
  <si>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</si>
  <si>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</si>
  <si>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</si>
  <si>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</si>
  <si>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</si>
  <si>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</si>
  <si>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</si>
  <si>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</si>
  <si>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</si>
  <si>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</si>
  <si>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</si>
  <si>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</si>
  <si>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</si>
  <si>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</si>
  <si>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</si>
  <si>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</si>
  <si>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</si>
  <si>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</si>
  <si>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</si>
  <si>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</si>
  <si>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</si>
  <si>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</si>
  <si>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</si>
  <si>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</si>
  <si>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</si>
  <si>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</si>
  <si>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</si>
  <si>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</si>
  <si>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</si>
  <si>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</si>
  <si>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</si>
  <si>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</si>
  <si>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</si>
  <si>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</si>
  <si>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</si>
  <si>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</si>
  <si>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</si>
  <si>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</si>
  <si>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</si>
  <si>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</si>
  <si>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</si>
  <si>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</si>
  <si>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</si>
  <si>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</si>
  <si>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</si>
  <si>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</si>
  <si>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</si>
  <si>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</si>
  <si>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</si>
  <si>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</si>
  <si>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</si>
  <si>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</si>
  <si>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</si>
  <si>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</si>
  <si>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</si>
  <si>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</si>
  <si>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</si>
  <si>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</si>
  <si>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</si>
  <si>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</si>
  <si>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</si>
  <si>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</si>
  <si>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</si>
  <si>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</si>
  <si>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</si>
  <si>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</si>
  <si>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</si>
  <si>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</si>
  <si>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</si>
  <si>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</si>
  <si>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</si>
  <si>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</si>
  <si>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</si>
  <si>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</si>
  <si>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</si>
  <si>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</si>
  <si>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</si>
  <si>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</si>
  <si>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</si>
  <si>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</si>
  <si>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</si>
  <si>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</si>
  <si>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</si>
  <si>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</si>
  <si>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</si>
  <si>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</si>
  <si>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</si>
  <si>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</si>
  <si>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</si>
  <si>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</si>
  <si>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</si>
  <si>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</si>
  <si>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</si>
  <si>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</si>
  <si>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</si>
  <si>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</si>
  <si>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</si>
  <si>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</si>
  <si>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</si>
  <si>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</si>
  <si>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</si>
  <si>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</si>
  <si>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</si>
  <si>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</si>
  <si>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</si>
  <si>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</si>
  <si>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</si>
  <si>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</si>
  <si>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</si>
  <si>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</si>
  <si>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</si>
  <si>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</si>
  <si>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</si>
  <si>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</si>
  <si>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</si>
  <si>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</si>
  <si>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</si>
  <si>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</si>
  <si>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</si>
  <si>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</si>
  <si>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</si>
  <si>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</si>
  <si>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</si>
  <si>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</si>
  <si>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</si>
  <si>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</si>
  <si>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</si>
  <si>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</si>
  <si>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</si>
  <si>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</si>
  <si>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</si>
  <si>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</si>
  <si>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</si>
  <si>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</si>
  <si>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</si>
  <si>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</si>
  <si>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</si>
  <si>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</si>
  <si>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</si>
  <si>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</si>
  <si>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</si>
  <si>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</si>
  <si>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</si>
  <si>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</si>
  <si>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</si>
  <si>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</si>
  <si>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</si>
  <si>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</si>
  <si>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</si>
  <si>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</si>
  <si>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</si>
  <si>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</si>
  <si>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</si>
  <si>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</si>
  <si>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</si>
  <si>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</si>
  <si>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</si>
  <si>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</si>
  <si>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</si>
  <si>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</si>
  <si>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</si>
  <si>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</si>
  <si>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</si>
  <si>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</si>
  <si>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</si>
  <si>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</si>
  <si>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</si>
  <si>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</si>
  <si>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</si>
  <si>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</si>
  <si>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</si>
  <si>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</si>
  <si>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</si>
  <si>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</si>
  <si>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</si>
  <si>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</si>
  <si>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</si>
  <si>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</si>
  <si>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</si>
  <si>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</si>
  <si>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</si>
  <si>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</si>
  <si>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</si>
  <si>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</si>
  <si>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</si>
  <si>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</si>
  <si>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</si>
  <si>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</si>
  <si>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</si>
  <si>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</si>
  <si>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</si>
  <si>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</si>
  <si>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</si>
  <si>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</si>
  <si>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</si>
  <si>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</si>
  <si>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</si>
  <si>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</si>
  <si>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</si>
  <si>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</si>
  <si>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</si>
  <si>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</si>
  <si>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</si>
  <si>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</si>
  <si>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</si>
  <si>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</si>
  <si>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</si>
  <si>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</si>
  <si>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</si>
  <si>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</si>
  <si>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</si>
  <si>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</si>
  <si>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</si>
  <si>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</si>
  <si>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</si>
  <si>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</si>
  <si>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</si>
  <si>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</si>
  <si>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</si>
  <si>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</si>
  <si>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</si>
  <si>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</si>
  <si>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</si>
  <si>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</si>
  <si>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</si>
  <si>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</si>
  <si>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</si>
  <si>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</si>
  <si>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</si>
  <si>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</si>
  <si>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</si>
  <si>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</si>
  <si>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</si>
  <si>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</si>
  <si>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</si>
  <si>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</si>
  <si>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</si>
  <si>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</si>
  <si>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</si>
  <si>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</si>
  <si>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</si>
  <si>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</si>
  <si>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</si>
  <si>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</si>
  <si>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</si>
  <si>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</si>
  <si>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</si>
  <si>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</si>
  <si>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</si>
  <si>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</si>
  <si>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</si>
  <si>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</si>
  <si>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</si>
  <si>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</si>
  <si>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</si>
  <si>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</si>
  <si>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</si>
  <si>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</si>
  <si>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</si>
  <si>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</si>
  <si>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</si>
  <si>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</si>
  <si>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</si>
  <si>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</si>
  <si>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</si>
  <si>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</si>
  <si>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</si>
  <si>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</si>
  <si>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</si>
  <si>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</si>
  <si>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</si>
  <si>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</si>
  <si>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</si>
  <si>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</si>
  <si>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</si>
  <si>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</si>
  <si>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</si>
  <si>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</si>
  <si>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</si>
  <si>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</si>
  <si>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</si>
  <si>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</si>
  <si>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</si>
  <si>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</si>
  <si>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</si>
  <si>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</si>
  <si>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</si>
  <si>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</si>
  <si>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</si>
  <si>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</si>
  <si>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</si>
  <si>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</si>
  <si>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</si>
  <si>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</si>
  <si>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</si>
  <si>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</si>
  <si>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</si>
  <si>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</si>
  <si>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</si>
  <si>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</si>
  <si>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</si>
  <si>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</si>
  <si>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</si>
  <si>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</si>
  <si>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</si>
  <si>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</si>
  <si>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</si>
  <si>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</si>
  <si>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</si>
  <si>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</si>
  <si>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</si>
  <si>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</si>
  <si>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</si>
  <si>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</si>
  <si>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</si>
  <si>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</si>
  <si>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</si>
  <si>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</si>
  <si>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</si>
  <si>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</si>
  <si>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</si>
  <si>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</si>
  <si>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</si>
  <si>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</si>
  <si>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</si>
  <si>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</si>
  <si>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</si>
  <si>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</si>
  <si>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</si>
  <si>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</si>
  <si>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</si>
  <si>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</si>
  <si>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</si>
  <si>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</si>
  <si>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</si>
  <si>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</si>
  <si>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</si>
  <si>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</si>
  <si>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</si>
  <si>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</si>
  <si>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</si>
  <si>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</si>
  <si>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</si>
  <si>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</si>
  <si>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</si>
  <si>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</si>
  <si>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</si>
  <si>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</si>
  <si>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</si>
  <si>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</si>
  <si>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</si>
  <si>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</si>
  <si>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</si>
  <si>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</si>
  <si>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</si>
  <si>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</si>
  <si>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</si>
  <si>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</si>
  <si>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</si>
  <si>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</si>
  <si>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</si>
  <si>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</si>
  <si>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</si>
  <si>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</si>
  <si>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</si>
  <si>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</si>
  <si>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</si>
  <si>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</si>
  <si>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</si>
  <si>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</si>
  <si>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</si>
  <si>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</si>
  <si>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</si>
  <si>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</si>
  <si>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</si>
  <si>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</si>
  <si>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</si>
  <si>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</si>
  <si>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</si>
  <si>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</si>
  <si>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</si>
  <si>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</si>
  <si>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</si>
  <si>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</si>
  <si>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</si>
  <si>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</si>
  <si>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</si>
  <si>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</si>
  <si>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</si>
  <si>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</si>
  <si>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</si>
  <si>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</si>
  <si>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</si>
  <si>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</si>
  <si>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</si>
  <si>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</si>
  <si>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</si>
  <si>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</si>
  <si>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</si>
  <si>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</si>
  <si>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</si>
  <si>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</si>
  <si>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</si>
  <si>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</si>
  <si>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</si>
  <si>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</si>
  <si>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</si>
  <si>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</si>
  <si>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</si>
  <si>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</si>
  <si>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</si>
  <si>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</si>
  <si>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</si>
  <si>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</si>
  <si>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</si>
  <si>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</si>
  <si>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</si>
  <si>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</si>
  <si>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</si>
  <si>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</si>
  <si>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</si>
  <si>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</si>
  <si>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</si>
  <si>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</si>
  <si>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</si>
  <si>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</si>
  <si>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</si>
  <si>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</si>
  <si>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</si>
  <si>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</si>
  <si>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</si>
  <si>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</si>
  <si>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</si>
  <si>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</si>
  <si>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</si>
  <si>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</si>
  <si>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</si>
  <si>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</si>
  <si>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</si>
  <si>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</si>
  <si>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</si>
  <si>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</si>
  <si>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</si>
  <si>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</si>
  <si>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</si>
  <si>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</si>
  <si>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</si>
  <si>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</si>
  <si>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</si>
  <si>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</si>
  <si>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</si>
  <si>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</si>
  <si>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</si>
  <si>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</si>
  <si>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</si>
  <si>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</si>
  <si>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</si>
  <si>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</si>
  <si>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</si>
  <si>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</si>
  <si>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</si>
  <si>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</si>
  <si>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</si>
  <si>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</si>
  <si>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</si>
  <si>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</si>
  <si>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</si>
  <si>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</si>
  <si>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</si>
  <si>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</si>
  <si>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</si>
  <si>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</si>
  <si>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</si>
  <si>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</si>
  <si>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</si>
  <si>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</si>
  <si>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</si>
  <si>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</si>
  <si>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</si>
  <si>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</si>
  <si>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</si>
  <si>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</si>
  <si>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</si>
  <si>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</si>
  <si>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</si>
  <si>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</si>
  <si>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</si>
  <si>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</si>
  <si>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</si>
  <si>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</si>
  <si>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</si>
  <si>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</si>
  <si>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</si>
  <si>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</si>
  <si>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</si>
  <si>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</si>
  <si>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</si>
  <si>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</si>
  <si>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</si>
  <si>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</si>
  <si>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</si>
  <si>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</si>
  <si>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</si>
  <si>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</si>
  <si>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</si>
  <si>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</si>
  <si>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</si>
  <si>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</si>
  <si>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</si>
  <si>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</si>
  <si>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</si>
  <si>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</si>
  <si>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</si>
  <si>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</si>
  <si>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</si>
  <si>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</si>
  <si>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</si>
  <si>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</si>
  <si>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</si>
  <si>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</si>
  <si>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</si>
  <si>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</si>
  <si>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</si>
  <si>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</si>
  <si>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</si>
  <si>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</si>
  <si>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</si>
  <si>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</si>
  <si>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</si>
  <si>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</si>
  <si>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</si>
  <si>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</si>
  <si>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</si>
  <si>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</si>
  <si>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</si>
  <si>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</si>
  <si>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</si>
  <si>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</si>
  <si>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</si>
  <si>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</si>
  <si>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</si>
  <si>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</si>
  <si>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</si>
  <si>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</si>
  <si>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</si>
  <si>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</si>
  <si>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</si>
  <si>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</si>
  <si>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</si>
  <si>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</si>
  <si>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</si>
  <si>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</si>
  <si>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</si>
  <si>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</si>
  <si>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</si>
  <si>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</si>
  <si>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</si>
  <si>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</si>
  <si>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</si>
  <si>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</si>
  <si>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</si>
  <si>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</si>
  <si>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</si>
  <si>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</si>
  <si>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</si>
  <si>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</si>
  <si>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</si>
  <si>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</si>
  <si>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</si>
  <si>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</si>
  <si>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</si>
  <si>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</si>
  <si>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</si>
  <si>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</si>
  <si>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</si>
  <si>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</si>
  <si>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</si>
  <si>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</si>
  <si>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</si>
  <si>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</si>
  <si>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</si>
  <si>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</si>
  <si>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</si>
  <si>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</si>
  <si>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</si>
  <si>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</si>
  <si>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</si>
  <si>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</si>
  <si>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</si>
  <si>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</si>
  <si>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</si>
  <si>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</si>
  <si>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</si>
  <si>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</si>
  <si>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</si>
  <si>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</si>
  <si>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</si>
  <si>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</si>
  <si>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</si>
  <si>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</si>
  <si>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</si>
  <si>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</si>
  <si>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</si>
  <si>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</si>
  <si>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</si>
  <si>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</si>
  <si>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</si>
  <si>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</si>
  <si>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</si>
  <si>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</si>
  <si>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</si>
  <si>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</si>
  <si>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</si>
  <si>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</si>
  <si>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</si>
  <si>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</si>
  <si>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</si>
  <si>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</si>
  <si>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</si>
  <si>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</si>
  <si>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</si>
  <si>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</si>
  <si>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</si>
  <si>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</si>
  <si>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</si>
  <si>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</si>
  <si>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</si>
  <si>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</si>
  <si>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</si>
  <si>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</si>
  <si>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</si>
  <si>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</si>
  <si>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</si>
  <si>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</si>
  <si>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</si>
  <si>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</si>
  <si>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</si>
  <si>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</si>
  <si>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</si>
  <si>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</si>
  <si>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</si>
  <si>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</si>
  <si>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</si>
  <si>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</si>
  <si>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</si>
  <si>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</si>
  <si>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</si>
  <si>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</si>
  <si>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</si>
  <si>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</si>
  <si>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</si>
  <si>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</si>
  <si>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</si>
  <si>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</si>
  <si>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</si>
  <si>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</si>
  <si>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</si>
  <si>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</si>
  <si>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</si>
  <si>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</si>
  <si>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</si>
  <si>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</si>
  <si>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</si>
  <si>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</si>
  <si>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</si>
  <si>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</si>
  <si>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</si>
  <si>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</si>
  <si>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</si>
  <si>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</si>
  <si>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</si>
  <si>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</si>
  <si>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</si>
  <si>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</si>
  <si>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</si>
  <si>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</si>
  <si>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</si>
  <si>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</si>
  <si>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</si>
  <si>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</si>
  <si>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</si>
  <si>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</si>
  <si>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</si>
  <si>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</si>
  <si>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</si>
  <si>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</si>
  <si>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</si>
  <si>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</si>
  <si>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</si>
  <si>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</si>
  <si>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</si>
  <si>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</si>
  <si>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</si>
  <si>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</si>
  <si>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</si>
  <si>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</si>
  <si>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</si>
  <si>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</si>
  <si>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</si>
  <si>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</si>
  <si>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</si>
  <si>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</si>
  <si>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</si>
  <si>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</si>
  <si>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</si>
  <si>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</si>
  <si>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</si>
  <si>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</si>
  <si>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</si>
  <si>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</si>
  <si>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</si>
  <si>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</si>
  <si>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</si>
  <si>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</si>
  <si>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</si>
  <si>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</si>
  <si>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</si>
  <si>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</si>
  <si>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</si>
  <si>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</si>
  <si>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</si>
  <si>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</si>
  <si>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</si>
  <si>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</si>
  <si>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</si>
  <si>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</si>
  <si>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</si>
  <si>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</si>
  <si>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</si>
  <si>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</si>
  <si>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</si>
  <si>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</si>
  <si>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</si>
  <si>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</si>
  <si>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</si>
  <si>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</si>
  <si>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</si>
  <si>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</si>
  <si>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</si>
  <si>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</si>
  <si>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</si>
  <si>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</si>
  <si>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</si>
  <si>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</si>
  <si>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</si>
  <si>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</si>
  <si>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</si>
  <si>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</si>
  <si>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</si>
  <si>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</si>
  <si>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</si>
  <si>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</si>
  <si>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</si>
  <si>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</si>
  <si>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</si>
  <si>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</si>
  <si>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</si>
  <si>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</si>
  <si>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</si>
  <si>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</si>
  <si>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</si>
  <si>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</si>
  <si>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</si>
  <si>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</si>
  <si>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</si>
  <si>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</si>
  <si>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</si>
  <si>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</si>
  <si>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</si>
  <si>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</si>
  <si>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</si>
  <si>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</si>
  <si>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</si>
  <si>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</si>
  <si>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</si>
  <si>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</si>
  <si>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</si>
  <si>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</si>
  <si>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</si>
  <si>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</si>
  <si>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</si>
  <si>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</si>
  <si>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</si>
  <si>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</si>
  <si>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</si>
  <si>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</si>
  <si>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</si>
  <si>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</si>
  <si>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</si>
  <si>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</si>
  <si>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</si>
  <si>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</si>
  <si>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</si>
  <si>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</si>
  <si>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</si>
  <si>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</si>
  <si>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</si>
  <si>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</si>
  <si>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</si>
  <si>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</si>
  <si>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</si>
  <si>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</si>
  <si>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</si>
  <si>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</si>
  <si>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</si>
  <si>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</si>
  <si>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</si>
  <si>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</si>
  <si>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</si>
  <si>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</si>
  <si>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</si>
  <si>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</si>
  <si>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</si>
  <si>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</si>
  <si>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</si>
  <si>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</si>
  <si>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</si>
  <si>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</si>
  <si>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</si>
  <si>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</si>
  <si>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</si>
  <si>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</si>
  <si>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</si>
  <si>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</si>
  <si>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</si>
  <si>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</si>
  <si>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</si>
  <si>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</si>
  <si>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</si>
  <si>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</si>
  <si>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</si>
  <si>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</si>
  <si>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</si>
  <si>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</si>
  <si>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</si>
  <si>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</si>
  <si>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</si>
  <si>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</si>
  <si>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</si>
  <si>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</si>
  <si>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</si>
  <si>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</si>
  <si>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</si>
  <si>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</si>
  <si>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</si>
  <si>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</si>
  <si>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</si>
  <si>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</si>
  <si>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</si>
  <si>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</si>
  <si>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</si>
  <si>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</si>
  <si>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</si>
  <si>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</si>
  <si>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</si>
  <si>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</si>
  <si>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</si>
  <si>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</si>
  <si>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</si>
  <si>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</si>
  <si>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</si>
  <si>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</si>
  <si>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</si>
  <si>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</si>
  <si>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</si>
  <si>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</si>
  <si>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</si>
  <si>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</si>
  <si>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</si>
  <si>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</si>
  <si>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</si>
  <si>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</si>
  <si>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</si>
  <si>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</si>
  <si>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</si>
  <si>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</si>
  <si>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</si>
  <si>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</si>
  <si>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</si>
  <si>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</si>
  <si>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</si>
  <si>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</si>
  <si>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</si>
  <si>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</si>
  <si>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</si>
  <si>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</si>
  <si>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</si>
  <si>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</si>
  <si>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</si>
  <si>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</si>
  <si>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</si>
  <si>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</si>
  <si>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</si>
  <si>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</si>
  <si>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</si>
  <si>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</si>
  <si>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</si>
  <si>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</si>
  <si>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</si>
  <si>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</si>
  <si>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</si>
  <si>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</si>
  <si>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</si>
  <si>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</si>
  <si>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</si>
  <si>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</si>
  <si>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</si>
  <si>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</si>
  <si>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</si>
  <si>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</si>
  <si>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</si>
  <si>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</si>
  <si>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</si>
  <si>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</si>
  <si>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</si>
  <si>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</si>
  <si>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</si>
  <si>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</si>
  <si>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</si>
  <si>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</si>
  <si>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</si>
  <si>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</si>
  <si>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</si>
  <si>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</si>
  <si>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</si>
  <si>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</si>
  <si>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</si>
  <si>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</si>
  <si>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</si>
  <si>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</si>
  <si>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</si>
  <si>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</si>
  <si>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</si>
  <si>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</si>
  <si>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</si>
  <si>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</si>
  <si>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</si>
  <si>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</si>
  <si>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</si>
  <si>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</si>
  <si>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</si>
  <si>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</si>
  <si>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</si>
  <si>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</si>
  <si>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</si>
  <si>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</si>
  <si>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</si>
  <si>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</si>
  <si>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</si>
  <si>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</si>
  <si>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</si>
  <si>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</si>
  <si>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</si>
  <si>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</si>
  <si>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</si>
  <si>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</si>
  <si>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</si>
  <si>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</si>
  <si>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</si>
  <si>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</si>
  <si>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</si>
  <si>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</si>
  <si>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</si>
  <si>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</si>
  <si>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</si>
  <si>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</si>
  <si>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</si>
  <si>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</si>
  <si>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</si>
  <si>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</si>
  <si>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</si>
  <si>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</si>
  <si>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</si>
  <si>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</si>
  <si>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</si>
  <si>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</si>
  <si>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</si>
  <si>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</si>
  <si>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</si>
  <si>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</si>
  <si>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</si>
  <si>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</si>
  <si>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</si>
  <si>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</si>
  <si>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</si>
  <si>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</si>
  <si>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</si>
  <si>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</si>
  <si>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</si>
  <si>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</si>
  <si>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</si>
  <si>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</si>
  <si>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</si>
  <si>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</si>
  <si>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</si>
  <si>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</si>
  <si>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</si>
  <si>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</si>
  <si>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</si>
  <si>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</si>
  <si>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</si>
  <si>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</si>
  <si>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</si>
  <si>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</si>
  <si>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</si>
  <si>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</si>
  <si>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</si>
  <si>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</si>
  <si>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</si>
  <si>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</si>
  <si>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</si>
  <si>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</si>
  <si>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</si>
  <si>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</si>
  <si>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</si>
  <si>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</si>
  <si>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</si>
  <si>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</si>
  <si>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</si>
  <si>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</si>
  <si>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</si>
  <si>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</si>
  <si>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</si>
  <si>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</si>
  <si>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</si>
  <si>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</si>
  <si>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</si>
  <si>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</si>
  <si>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</si>
  <si>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</si>
  <si>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</si>
  <si>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</si>
  <si>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</si>
  <si>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</si>
  <si>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</si>
  <si>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</si>
  <si>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</si>
  <si>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</si>
  <si>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</si>
  <si>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</si>
  <si>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</si>
  <si>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</si>
  <si>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</si>
  <si>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</si>
  <si>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</si>
  <si>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</si>
  <si>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</si>
  <si>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</si>
  <si>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</si>
  <si>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</si>
  <si>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</si>
  <si>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</si>
  <si>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</si>
  <si>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</si>
  <si>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</si>
  <si>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</si>
  <si>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</si>
  <si>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</si>
  <si>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</si>
  <si>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</si>
  <si>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</si>
  <si>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</si>
  <si>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</si>
  <si>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</si>
  <si>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</si>
  <si>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</si>
  <si>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</si>
  <si>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</si>
  <si>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</si>
  <si>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</si>
  <si>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</si>
  <si>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</si>
  <si>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</si>
  <si>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</si>
  <si>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</si>
  <si>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</si>
  <si>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</si>
  <si>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</si>
  <si>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</si>
  <si>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</si>
  <si>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</si>
  <si>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</si>
  <si>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</si>
  <si>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</si>
  <si>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</si>
  <si>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</si>
  <si>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</si>
  <si>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</si>
  <si>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</si>
  <si>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</si>
  <si>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</si>
  <si>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</si>
  <si>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</si>
  <si>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</si>
  <si>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</si>
  <si>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</si>
  <si>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</si>
  <si>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</si>
  <si>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</si>
  <si>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</si>
  <si>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</si>
  <si>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</si>
  <si>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</si>
  <si>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</si>
  <si>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</si>
  <si>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</si>
  <si>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</si>
  <si>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</si>
  <si>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</si>
  <si>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</si>
  <si>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</si>
  <si>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</si>
  <si>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</si>
  <si>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</si>
  <si>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</si>
  <si>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</si>
  <si>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</si>
  <si>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</si>
  <si>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</si>
  <si>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</si>
  <si>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</si>
  <si>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</si>
  <si>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</si>
  <si>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</si>
  <si>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</si>
  <si>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</si>
  <si>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</si>
  <si>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</si>
  <si>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</si>
  <si>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</si>
  <si>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</si>
  <si>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</si>
  <si>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</si>
  <si>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</si>
  <si>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</si>
  <si>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</si>
  <si>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</si>
  <si>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</si>
  <si>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</si>
  <si>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</si>
  <si>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</si>
  <si>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</si>
  <si>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</si>
  <si>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</si>
  <si>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</si>
  <si>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</si>
  <si>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</si>
  <si>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</si>
  <si>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</si>
  <si>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</si>
  <si>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</si>
  <si>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</si>
  <si>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</si>
  <si>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</si>
  <si>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</si>
  <si>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</si>
  <si>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</si>
  <si>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</si>
  <si>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</si>
  <si>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</si>
  <si>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</si>
  <si>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</si>
  <si>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</si>
  <si>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</si>
  <si>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</si>
  <si>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</si>
  <si>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</si>
  <si>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</si>
  <si>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</si>
  <si>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</si>
  <si>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</si>
  <si>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</si>
  <si>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</si>
  <si>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</si>
  <si>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</si>
  <si>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</si>
  <si>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</si>
  <si>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</si>
  <si>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</si>
  <si>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</si>
  <si>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</si>
  <si>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</si>
  <si>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</si>
  <si>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</si>
  <si>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</si>
  <si>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</si>
  <si>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</si>
  <si>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</si>
  <si>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</si>
  <si>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</si>
  <si>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</si>
  <si>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</si>
  <si>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</si>
  <si>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</si>
  <si>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</si>
  <si>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</si>
  <si>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</si>
  <si>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</si>
  <si>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</si>
  <si>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</si>
  <si>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</si>
  <si>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</si>
  <si>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</si>
  <si>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</si>
  <si>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</si>
  <si>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</si>
  <si>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</si>
  <si>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</si>
  <si>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</si>
  <si>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</si>
  <si>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</si>
  <si>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</si>
  <si>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</si>
  <si>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</si>
  <si>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</si>
  <si>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</si>
  <si>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</si>
  <si>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</si>
  <si>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</si>
  <si>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</si>
  <si>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</si>
  <si>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</si>
  <si>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</si>
  <si>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</si>
  <si>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</si>
  <si>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</si>
  <si>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</si>
  <si>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</si>
  <si>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</si>
  <si>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</si>
  <si>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</si>
  <si>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</si>
  <si>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</si>
  <si>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</si>
  <si>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</si>
  <si>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</si>
  <si>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</si>
  <si>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</si>
  <si>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</si>
  <si>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</si>
  <si>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</si>
  <si>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</si>
  <si>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</si>
  <si>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</si>
  <si>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</si>
  <si>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</si>
  <si>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</si>
  <si>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</si>
  <si>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</si>
  <si>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</si>
  <si>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</si>
  <si>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</si>
  <si>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</si>
  <si>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</si>
  <si>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</si>
  <si>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</si>
  <si>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</si>
  <si>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</si>
  <si>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</si>
  <si>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</si>
  <si>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</si>
  <si>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</si>
  <si>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</si>
  <si>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</si>
  <si>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</si>
  <si>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</si>
  <si>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</si>
  <si>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</si>
  <si>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</si>
  <si>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</si>
  <si>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</si>
  <si>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</si>
  <si>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</si>
  <si>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</si>
  <si>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</si>
  <si>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</si>
  <si>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</si>
  <si>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</si>
  <si>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</si>
  <si>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</si>
  <si>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</si>
  <si>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</si>
  <si>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</si>
  <si>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</si>
  <si>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</si>
  <si>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</si>
  <si>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</si>
  <si>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</si>
  <si>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</si>
  <si>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</si>
  <si>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</si>
  <si>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</si>
  <si>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</si>
  <si>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</si>
  <si>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</si>
  <si>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</si>
  <si>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</si>
  <si>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</si>
  <si>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</si>
  <si>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</si>
  <si>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</si>
  <si>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</si>
  <si>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</si>
  <si>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</si>
  <si>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</si>
  <si>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</si>
  <si>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</si>
  <si>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</si>
  <si>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</si>
  <si>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</si>
  <si>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</si>
  <si>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</si>
  <si>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</si>
  <si>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</si>
  <si>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</si>
  <si>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</si>
  <si>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</si>
  <si>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</si>
  <si>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</si>
  <si>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</si>
  <si>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</si>
  <si>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</si>
  <si>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</si>
  <si>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</si>
  <si>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</si>
  <si>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</si>
  <si>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</si>
  <si>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</si>
  <si>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</si>
  <si>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</si>
  <si>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</si>
  <si>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</si>
  <si>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</si>
  <si>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</si>
  <si>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</si>
  <si>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</si>
  <si>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</si>
  <si>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</si>
  <si>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</si>
  <si>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</si>
  <si>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</si>
  <si>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</si>
  <si>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</si>
  <si>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</si>
  <si>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</si>
  <si>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</si>
  <si>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</si>
  <si>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</si>
  <si>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</si>
  <si>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</si>
  <si>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</si>
  <si>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</si>
  <si>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</si>
  <si>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</si>
  <si>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</si>
  <si>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</si>
  <si>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</si>
  <si>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</si>
  <si>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</si>
  <si>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</si>
  <si>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</si>
  <si>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</si>
  <si>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</si>
  <si>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</si>
  <si>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</si>
  <si>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</si>
  <si>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</si>
  <si>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</si>
  <si>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</si>
  <si>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</si>
  <si>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</si>
  <si>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</si>
  <si>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</si>
  <si>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</si>
  <si>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</si>
  <si>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</si>
  <si>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</si>
  <si>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</si>
  <si>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</si>
  <si>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</si>
  <si>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</si>
  <si>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</si>
  <si>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</si>
  <si>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</si>
  <si>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</si>
  <si>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</si>
  <si>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</si>
  <si>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</si>
  <si>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</si>
  <si>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</si>
  <si>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</si>
  <si>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</si>
  <si>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</si>
  <si>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</si>
  <si>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</si>
  <si>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</si>
  <si>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</si>
  <si>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</si>
  <si>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</si>
  <si>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</si>
  <si>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</si>
  <si>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</si>
  <si>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</si>
  <si>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</si>
  <si>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</si>
  <si>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</si>
  <si>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</si>
  <si>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</si>
  <si>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</si>
  <si>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</si>
  <si>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</si>
  <si>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</si>
  <si>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</si>
  <si>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</si>
  <si>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</si>
  <si>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</si>
  <si>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</si>
  <si>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</si>
  <si>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</si>
  <si>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</si>
  <si>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</si>
  <si>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</si>
  <si>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</si>
  <si>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</si>
  <si>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</si>
  <si>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</si>
  <si>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</si>
  <si>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</si>
  <si>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</si>
  <si>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</si>
  <si>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</si>
  <si>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</si>
  <si>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</si>
  <si>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</si>
  <si>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</si>
  <si>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</si>
  <si>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</si>
  <si>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</si>
  <si>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</si>
  <si>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</si>
  <si>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</si>
  <si>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</si>
  <si>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</si>
  <si>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</si>
  <si>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</si>
  <si>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</si>
  <si>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</si>
  <si>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</si>
  <si>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</si>
  <si>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</si>
  <si>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</si>
  <si>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</si>
  <si>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</si>
  <si>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</si>
  <si>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</si>
  <si>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</si>
  <si>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</si>
  <si>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</si>
  <si>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</si>
  <si>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</si>
  <si>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</si>
  <si>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</si>
  <si>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</si>
  <si>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</si>
  <si>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</si>
  <si>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</si>
  <si>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</si>
  <si>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</si>
  <si>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</si>
  <si>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</si>
  <si>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</si>
  <si>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</si>
  <si>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</si>
  <si>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</si>
  <si>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</si>
  <si>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</si>
  <si>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</si>
  <si>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</si>
  <si>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</si>
  <si>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</si>
  <si>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</si>
  <si>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</si>
  <si>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</si>
  <si>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</si>
  <si>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</si>
  <si>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</si>
  <si>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</si>
  <si>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</si>
  <si>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</si>
  <si>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</si>
  <si>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</si>
  <si>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</si>
  <si>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</si>
  <si>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</si>
  <si>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</si>
  <si>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</si>
  <si>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</si>
  <si>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</si>
  <si>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</si>
  <si>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</si>
  <si>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</si>
  <si>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</si>
  <si>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</si>
  <si>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</si>
  <si>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</si>
  <si>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</si>
  <si>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</si>
  <si>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</si>
  <si>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</si>
  <si>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</si>
  <si>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</si>
  <si>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</si>
  <si>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</si>
  <si>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</si>
  <si>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</si>
  <si>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</si>
  <si>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</si>
  <si>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</si>
  <si>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</si>
  <si>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</si>
  <si>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</si>
  <si>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</si>
  <si>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</si>
  <si>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</si>
  <si>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</si>
  <si>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</si>
  <si>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</si>
  <si>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</si>
  <si>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</si>
  <si>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</si>
  <si>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</si>
  <si>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</si>
  <si>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</si>
  <si>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</si>
  <si>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</si>
  <si>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</si>
  <si>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</si>
  <si>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</si>
  <si>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</si>
  <si>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</si>
  <si>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</si>
  <si>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</si>
  <si>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</si>
  <si>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</si>
  <si>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</si>
  <si>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</si>
  <si>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</si>
  <si>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</si>
  <si>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</si>
  <si>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</si>
  <si>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</si>
  <si>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</si>
  <si>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</si>
  <si>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</si>
  <si>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</si>
  <si>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</si>
  <si>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</si>
  <si>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</si>
  <si>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</si>
  <si>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</si>
  <si>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</si>
  <si>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</si>
  <si>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</si>
  <si>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</si>
  <si>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</si>
  <si>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</si>
  <si>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</si>
  <si>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</si>
  <si>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</si>
  <si>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</si>
  <si>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</si>
  <si>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</si>
  <si>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</si>
  <si>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</si>
  <si>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</si>
  <si>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</si>
  <si>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</si>
  <si>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</si>
  <si>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</si>
  <si>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</si>
  <si>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</si>
  <si>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</si>
  <si>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</si>
  <si>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</si>
  <si>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</si>
  <si>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</si>
  <si>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</si>
  <si>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</si>
  <si>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</si>
  <si>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</si>
  <si>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</si>
  <si>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</si>
  <si>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</si>
  <si>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</si>
  <si>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</si>
  <si>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</si>
  <si>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</si>
  <si>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</si>
  <si>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</si>
  <si>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</si>
  <si>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</si>
  <si>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</si>
  <si>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</si>
  <si>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</si>
  <si>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</si>
  <si>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</si>
  <si>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</si>
  <si>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</si>
  <si>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</si>
  <si>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</si>
  <si>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</si>
  <si>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</si>
  <si>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</si>
  <si>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</si>
  <si>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</si>
  <si>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</si>
  <si>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</si>
  <si>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</si>
  <si>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</si>
  <si>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</si>
  <si>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</si>
  <si>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</si>
  <si>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</si>
  <si>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</si>
  <si>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</si>
  <si>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</si>
  <si>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</si>
  <si>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</si>
  <si>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</si>
  <si>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</si>
  <si>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</si>
  <si>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</si>
  <si>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</si>
  <si>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</si>
  <si>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</si>
  <si>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</si>
  <si>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</si>
  <si>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</si>
  <si>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</si>
  <si>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</si>
  <si>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</si>
  <si>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</si>
  <si>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</si>
  <si>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</si>
  <si>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</si>
  <si>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</si>
  <si>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</si>
  <si>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</si>
  <si>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</si>
  <si>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</si>
  <si>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</si>
  <si>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</si>
  <si>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</si>
  <si>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</si>
  <si>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</si>
  <si>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</si>
  <si>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</si>
  <si>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</si>
  <si>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</si>
  <si>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</si>
  <si>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</si>
  <si>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</si>
  <si>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</si>
  <si>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</si>
  <si>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</si>
  <si>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</si>
  <si>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</si>
  <si>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</si>
  <si>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</si>
  <si>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</si>
  <si>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</si>
  <si>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</si>
  <si>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</si>
  <si>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</si>
  <si>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</si>
  <si>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</si>
  <si>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</si>
  <si>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</si>
  <si>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</si>
  <si>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</si>
  <si>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</si>
  <si>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</si>
  <si>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</si>
  <si>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</si>
  <si>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</si>
  <si>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</si>
  <si>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</si>
  <si>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</si>
  <si>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</si>
  <si>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</si>
  <si>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</si>
  <si>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</si>
  <si>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</si>
  <si>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</si>
  <si>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</si>
  <si>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</si>
  <si>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</si>
  <si>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</si>
  <si>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</si>
  <si>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</si>
  <si>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</si>
  <si>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</si>
  <si>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</si>
  <si>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</si>
  <si>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</si>
  <si>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</si>
  <si>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</si>
  <si>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</si>
  <si>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</si>
  <si>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</si>
  <si>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</si>
  <si>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</si>
  <si>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</si>
  <si>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</si>
  <si>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</si>
  <si>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</si>
  <si>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</si>
  <si>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</si>
  <si>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</si>
  <si>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</si>
  <si>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</si>
  <si>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</si>
  <si>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</si>
  <si>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</si>
  <si>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</si>
  <si>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</si>
  <si>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</si>
  <si>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</si>
  <si>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</si>
  <si>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</si>
  <si>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</si>
  <si>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</si>
  <si>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</si>
  <si>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</si>
  <si>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</si>
  <si>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</si>
  <si>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</si>
  <si>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</si>
  <si>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</si>
  <si>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</si>
  <si>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</si>
  <si>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</si>
  <si>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</si>
  <si>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</si>
  <si>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</si>
  <si>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</si>
  <si>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</si>
  <si>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</si>
  <si>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</si>
  <si>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</si>
  <si>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</si>
  <si>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</si>
  <si>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</si>
  <si>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</si>
  <si>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</si>
  <si>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</si>
  <si>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</si>
  <si>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</si>
  <si>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</si>
  <si>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</si>
  <si>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</si>
  <si>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</si>
  <si>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</si>
  <si>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</si>
  <si>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</si>
  <si>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</si>
  <si>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</si>
  <si>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</si>
  <si>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</si>
  <si>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</si>
  <si>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</si>
  <si>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</si>
  <si>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</si>
  <si>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</si>
  <si>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</si>
  <si>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</si>
  <si>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</si>
  <si>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</si>
  <si>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</si>
  <si>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</si>
  <si>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</si>
  <si>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</si>
  <si>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</si>
  <si>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</si>
  <si>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</si>
  <si>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</si>
  <si>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</si>
  <si>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</si>
  <si>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</si>
  <si>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</si>
  <si>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</si>
  <si>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</si>
  <si>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</si>
  <si>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</si>
  <si>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</si>
  <si>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</si>
  <si>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</si>
  <si>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</si>
  <si>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</si>
  <si>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</si>
  <si>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</si>
  <si>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</si>
  <si>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</si>
  <si>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</si>
  <si>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</si>
  <si>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</si>
  <si>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</si>
  <si>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</si>
  <si>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</si>
  <si>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</si>
  <si>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</si>
  <si>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</si>
  <si>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</si>
  <si>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</si>
  <si>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</si>
  <si>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</si>
  <si>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</si>
  <si>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</si>
  <si>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</si>
  <si>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</si>
  <si>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</si>
  <si>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</si>
  <si>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</si>
  <si>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</si>
  <si>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</si>
  <si>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</si>
  <si>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</si>
  <si>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</si>
  <si>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</si>
  <si>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</si>
  <si>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</si>
  <si>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</si>
  <si>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</si>
  <si>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</si>
  <si>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</si>
  <si>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</si>
  <si>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</si>
  <si>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</si>
  <si>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</si>
  <si>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</si>
  <si>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</si>
  <si>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</si>
  <si>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</si>
  <si>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</si>
  <si>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</si>
  <si>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</si>
  <si>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</si>
  <si>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</si>
  <si>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</si>
  <si>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</si>
  <si>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</si>
  <si>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</si>
  <si>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</si>
  <si>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</si>
  <si>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</si>
  <si>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</si>
  <si>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</si>
  <si>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</si>
  <si>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</si>
  <si>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</si>
  <si>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</si>
  <si>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</si>
  <si>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</si>
  <si>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</si>
  <si>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</si>
  <si>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</si>
  <si>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</si>
  <si>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</si>
  <si>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</si>
  <si>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</si>
  <si>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</si>
  <si>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</si>
  <si>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</si>
  <si>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</si>
  <si>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</si>
  <si>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</si>
  <si>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</si>
  <si>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</si>
  <si>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</si>
  <si>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</si>
  <si>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</si>
  <si>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</si>
  <si>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</si>
  <si>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</si>
  <si>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</si>
  <si>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</si>
  <si>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</si>
  <si>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</si>
  <si>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</si>
  <si>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</si>
  <si>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</si>
  <si>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</si>
  <si>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</si>
  <si>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</si>
  <si>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</si>
  <si>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</si>
  <si>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</si>
  <si>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</si>
  <si>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</si>
  <si>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</si>
  <si>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</si>
  <si>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</si>
  <si>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</si>
  <si>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</si>
  <si>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</si>
  <si>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</si>
  <si>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</si>
  <si>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</si>
  <si>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</si>
  <si>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</si>
  <si>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</si>
  <si>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</si>
  <si>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</si>
  <si>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</si>
  <si>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</si>
  <si>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</si>
  <si>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</si>
  <si>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</si>
  <si>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</si>
  <si>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</si>
  <si>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</si>
  <si>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</si>
  <si>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</si>
  <si>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</si>
  <si>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</si>
  <si>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</si>
  <si>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</si>
  <si>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</si>
  <si>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</si>
  <si>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</si>
  <si>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</si>
  <si>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</si>
  <si>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</si>
  <si>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</si>
  <si>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</si>
  <si>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</si>
  <si>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</si>
  <si>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</si>
  <si>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</si>
  <si>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</si>
  <si>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</si>
  <si>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</si>
  <si>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</si>
  <si>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</si>
  <si>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</si>
  <si>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</si>
  <si>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</si>
  <si>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</si>
  <si>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</si>
  <si>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</si>
  <si>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</si>
  <si>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</si>
  <si>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</si>
  <si>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</si>
  <si>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</si>
  <si>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</si>
  <si>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</si>
  <si>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</si>
  <si>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</si>
  <si>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</si>
  <si>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</si>
  <si>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</si>
  <si>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</si>
  <si>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</si>
  <si>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</si>
  <si>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</si>
  <si>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</si>
  <si>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</si>
  <si>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</si>
  <si>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</si>
  <si>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</si>
  <si>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</si>
  <si>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</si>
  <si>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</si>
  <si>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</si>
  <si>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</si>
  <si>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</si>
  <si>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</si>
  <si>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</si>
  <si>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</si>
  <si>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</si>
  <si>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</si>
  <si>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</si>
  <si>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</si>
  <si>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</si>
  <si>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</si>
  <si>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</si>
  <si>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</si>
  <si>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</si>
  <si>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</si>
  <si>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</si>
  <si>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</si>
  <si>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</si>
  <si>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</si>
  <si>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</si>
  <si>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</si>
  <si>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</si>
  <si>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</si>
  <si>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</si>
  <si>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</si>
  <si>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</si>
  <si>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</si>
  <si>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</si>
  <si>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</si>
  <si>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</si>
  <si>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</si>
  <si>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</si>
  <si>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</si>
  <si>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</si>
  <si>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</si>
  <si>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</si>
  <si>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</si>
  <si>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</si>
  <si>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</si>
  <si>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</si>
  <si>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</si>
  <si>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</si>
  <si>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</si>
  <si>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</si>
  <si>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</si>
  <si>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</si>
  <si>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</si>
  <si>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</si>
  <si>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</si>
  <si>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</si>
  <si>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</si>
  <si>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</si>
  <si>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</si>
  <si>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</si>
  <si>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</si>
  <si>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</si>
  <si>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</si>
  <si>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</si>
  <si>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</si>
  <si>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</si>
  <si>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</si>
  <si>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</si>
  <si>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</si>
  <si>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</si>
  <si>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</si>
  <si>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</si>
  <si>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</si>
  <si>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</si>
  <si>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</si>
  <si>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</si>
  <si>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</si>
  <si>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</si>
  <si>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</si>
  <si>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</si>
  <si>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</si>
  <si>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</si>
  <si>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</si>
  <si>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</si>
  <si>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</si>
  <si>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</si>
  <si>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</si>
  <si>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</si>
  <si>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</si>
  <si>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</si>
  <si>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</si>
  <si>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</si>
  <si>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</si>
  <si>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</si>
  <si>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</si>
  <si>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</si>
  <si>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</si>
  <si>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</si>
  <si>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</si>
  <si>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</si>
  <si>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</si>
  <si>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</si>
  <si>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</si>
  <si>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</si>
  <si>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</si>
  <si>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</si>
  <si>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</si>
  <si>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</si>
  <si>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</si>
  <si>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</si>
  <si>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</si>
  <si>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</si>
  <si>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</si>
  <si>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</si>
  <si>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</si>
  <si>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</si>
  <si>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</si>
  <si>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</si>
  <si>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</si>
  <si>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</si>
  <si>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</si>
  <si>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</si>
  <si>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</si>
  <si>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</si>
  <si>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</si>
  <si>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</si>
  <si>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</si>
  <si>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</si>
  <si>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</si>
  <si>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</si>
  <si>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</si>
  <si>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</si>
  <si>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</si>
  <si>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</si>
  <si>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</si>
  <si>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</si>
  <si>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</si>
  <si>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</si>
  <si>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</si>
  <si>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</si>
  <si>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</si>
  <si>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</si>
  <si>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</si>
  <si>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</si>
  <si>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</si>
  <si>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</si>
  <si>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</si>
  <si>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</si>
  <si>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</si>
  <si>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</si>
  <si>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</si>
  <si>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</si>
  <si>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</si>
  <si>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</si>
  <si>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</si>
  <si>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</si>
  <si>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</si>
  <si>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</si>
  <si>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</si>
  <si>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</si>
  <si>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</si>
  <si>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</si>
  <si>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</si>
  <si>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</si>
  <si>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</si>
  <si>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</si>
  <si>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</si>
  <si>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</si>
  <si>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</si>
  <si>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</si>
  <si>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</si>
  <si>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</si>
  <si>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</si>
  <si>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</si>
  <si>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</si>
  <si>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</si>
  <si>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</si>
  <si>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</si>
  <si>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</si>
  <si>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</si>
  <si>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</si>
  <si>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</si>
  <si>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</si>
  <si>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</si>
  <si>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</si>
  <si>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</si>
  <si>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</si>
  <si>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</si>
  <si>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</si>
  <si>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</si>
  <si>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</si>
  <si>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</si>
  <si>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</si>
  <si>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</si>
  <si>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</si>
  <si>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</si>
  <si>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</si>
  <si>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</si>
  <si>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</si>
  <si>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</si>
  <si>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</si>
  <si>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</si>
  <si>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</si>
  <si>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</si>
  <si>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</si>
  <si>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</si>
  <si>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</si>
  <si>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</si>
  <si>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</si>
  <si>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</si>
  <si>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</si>
  <si>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</si>
  <si>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</si>
  <si>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</si>
  <si>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</si>
  <si>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</si>
  <si>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</si>
  <si>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</si>
  <si>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</si>
  <si>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</si>
  <si>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</si>
  <si>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</si>
  <si>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</si>
  <si>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</si>
  <si>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</si>
  <si>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</si>
  <si>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</si>
  <si>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</si>
  <si>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</si>
  <si>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</si>
  <si>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</si>
  <si>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</si>
  <si>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</si>
  <si>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</si>
  <si>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</si>
  <si>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</si>
  <si>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</si>
  <si>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</si>
  <si>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</si>
  <si>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</si>
  <si>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</si>
  <si>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</si>
  <si>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</si>
  <si>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</si>
  <si>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</si>
  <si>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</si>
  <si>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</si>
  <si>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</si>
  <si>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</si>
  <si>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</si>
  <si>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</si>
  <si>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</si>
  <si>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</si>
  <si>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</si>
  <si>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</si>
  <si>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</si>
  <si>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</si>
  <si>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</si>
  <si>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</si>
  <si>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</si>
  <si>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</si>
  <si>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</si>
  <si>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</si>
  <si>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</si>
  <si>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</si>
  <si>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</si>
  <si>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</si>
  <si>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</si>
  <si>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</si>
  <si>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</si>
  <si>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</si>
  <si>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</si>
  <si>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</si>
  <si>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</si>
  <si>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</si>
  <si>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</si>
  <si>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</si>
  <si>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</si>
  <si>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</si>
  <si>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</si>
  <si>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</si>
  <si>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</si>
  <si>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</si>
  <si>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</si>
  <si>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</si>
  <si>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</si>
  <si>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</si>
  <si>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</si>
  <si>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</si>
  <si>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</si>
  <si>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</si>
  <si>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</si>
  <si>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</si>
  <si>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</si>
  <si>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</si>
  <si>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</si>
  <si>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</si>
  <si>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</si>
  <si>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</si>
  <si>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</si>
  <si>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</si>
  <si>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</si>
  <si>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</si>
  <si>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</si>
  <si>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</si>
  <si>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</si>
  <si>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</si>
  <si>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</si>
  <si>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</si>
  <si>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</si>
  <si>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</si>
  <si>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</si>
  <si>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</si>
  <si>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</si>
  <si>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</si>
  <si>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</si>
  <si>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</si>
  <si>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</si>
  <si>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</si>
  <si>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</si>
  <si>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</si>
  <si>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</si>
  <si>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</si>
  <si>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</si>
  <si>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</si>
  <si>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</si>
  <si>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</si>
  <si>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</si>
  <si>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</si>
  <si>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</si>
  <si>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</si>
  <si>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</si>
  <si>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</si>
  <si>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</si>
  <si>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</si>
  <si>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</si>
  <si>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</si>
  <si>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</si>
  <si>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</si>
  <si>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</si>
  <si>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</si>
  <si>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</si>
  <si>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</si>
  <si>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</si>
  <si>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</si>
  <si>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</si>
  <si>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</si>
  <si>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</si>
  <si>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</si>
  <si>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</si>
  <si>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</si>
  <si>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</si>
  <si>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</si>
  <si>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</si>
  <si>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</si>
  <si>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</si>
  <si>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</si>
  <si>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</si>
  <si>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</si>
  <si>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</si>
  <si>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</si>
  <si>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</si>
  <si>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</si>
  <si>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</si>
  <si>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</si>
  <si>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</si>
  <si>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</si>
  <si>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</si>
  <si>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</si>
  <si>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</si>
  <si>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</si>
  <si>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</si>
  <si>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</si>
  <si>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</si>
  <si>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</si>
  <si>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</si>
  <si>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</si>
  <si>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</si>
  <si>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</si>
  <si>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</si>
  <si>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</si>
  <si>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</si>
  <si>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</si>
  <si>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</si>
  <si>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</si>
  <si>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</si>
  <si>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</si>
  <si>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</si>
  <si>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</si>
  <si>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</si>
  <si>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</si>
  <si>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</si>
  <si>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</si>
  <si>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</si>
  <si>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</si>
  <si>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</si>
  <si>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</si>
  <si>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</si>
  <si>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</si>
  <si>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</si>
  <si>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</si>
  <si>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</si>
  <si>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</si>
  <si>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</si>
  <si>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</si>
  <si>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</si>
  <si>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</si>
  <si>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</si>
  <si>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</si>
  <si>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</si>
  <si>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</si>
  <si>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</si>
  <si>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</si>
  <si>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</si>
  <si>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</si>
  <si>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</si>
  <si>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</si>
  <si>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</si>
  <si>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</si>
  <si>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</si>
  <si>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</si>
  <si>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</si>
  <si>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</si>
  <si>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</si>
  <si>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</si>
  <si>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</si>
  <si>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</si>
  <si>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</si>
  <si>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</si>
  <si>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</si>
  <si>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</si>
  <si>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</si>
  <si>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</si>
  <si>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</si>
  <si>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</si>
  <si>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</si>
  <si>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</si>
  <si>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</si>
  <si>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</si>
  <si>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</si>
  <si>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</si>
  <si>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</si>
  <si>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</si>
  <si>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</si>
  <si>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</si>
  <si>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</si>
  <si>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</si>
  <si>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</si>
  <si>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</si>
  <si>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</si>
  <si>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</si>
  <si>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</si>
  <si>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</si>
  <si>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</si>
  <si>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</si>
  <si>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</si>
  <si>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</si>
  <si>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</si>
  <si>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</si>
  <si>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</si>
  <si>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</si>
  <si>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</si>
  <si>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</si>
  <si>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</si>
  <si>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</si>
  <si>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</si>
  <si>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</si>
  <si>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</si>
  <si>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</si>
  <si>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</si>
  <si>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</si>
  <si>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</si>
  <si>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</si>
  <si>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</si>
  <si>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</si>
  <si>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</si>
  <si>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</si>
  <si>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</si>
  <si>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</si>
  <si>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</si>
  <si>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</si>
  <si>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</si>
  <si>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</si>
  <si>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</si>
  <si>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</si>
  <si>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</si>
  <si>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</si>
  <si>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</si>
  <si>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</si>
  <si>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</si>
  <si>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</si>
  <si>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</si>
  <si>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</si>
  <si>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</si>
  <si>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</si>
  <si>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</si>
  <si>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</si>
  <si>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</si>
  <si>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</si>
  <si>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</si>
  <si>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</si>
  <si>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</si>
  <si>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</si>
  <si>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</si>
  <si>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</si>
  <si>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</si>
  <si>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</si>
  <si>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</si>
  <si>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</si>
  <si>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</si>
  <si>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</si>
  <si>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</si>
  <si>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</si>
  <si>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</si>
  <si>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</si>
  <si>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</si>
  <si>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</si>
  <si>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</si>
  <si>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</si>
  <si>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</si>
  <si>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</si>
  <si>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</si>
  <si>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</si>
  <si>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</si>
  <si>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</si>
  <si>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</si>
  <si>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</si>
  <si>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</si>
  <si>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</si>
  <si>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</si>
  <si>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</si>
  <si>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</si>
  <si>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</si>
  <si>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</si>
  <si>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</si>
  <si>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</si>
  <si>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</si>
  <si>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</si>
  <si>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</si>
  <si>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</si>
  <si>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</si>
  <si>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</si>
  <si>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</si>
  <si>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</si>
  <si>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</si>
  <si>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</si>
  <si>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</si>
  <si>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</si>
  <si>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</si>
  <si>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</si>
  <si>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</si>
  <si>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</si>
  <si>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</si>
  <si>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</si>
  <si>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</si>
  <si>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</si>
  <si>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</si>
  <si>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</si>
  <si>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</si>
  <si>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</si>
  <si>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</si>
  <si>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</si>
  <si>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</si>
  <si>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</si>
  <si>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</si>
  <si>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</si>
  <si>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</si>
  <si>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</si>
  <si>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</si>
  <si>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</si>
  <si>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</si>
  <si>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</si>
  <si>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</si>
  <si>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</si>
  <si>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</si>
  <si>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</si>
  <si>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</si>
  <si>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</si>
  <si>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</si>
  <si>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</si>
  <si>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</si>
  <si>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</si>
  <si>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</si>
  <si>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</si>
  <si>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</si>
  <si>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</si>
  <si>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</si>
  <si>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</si>
  <si>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</si>
  <si>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</si>
  <si>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</si>
  <si>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</si>
  <si>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</si>
  <si>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</si>
  <si>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</si>
  <si>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</si>
  <si>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</si>
  <si>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</si>
  <si>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</si>
  <si>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</si>
  <si>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</si>
  <si>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</si>
  <si>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</si>
  <si>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</si>
  <si>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</si>
  <si>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</si>
  <si>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</si>
  <si>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</si>
  <si>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</si>
  <si>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</si>
  <si>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</si>
  <si>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</si>
  <si>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</si>
  <si>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</si>
  <si>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</si>
  <si>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</si>
  <si>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</si>
  <si>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</si>
  <si>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</si>
  <si>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</si>
  <si>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</si>
  <si>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</si>
  <si>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</si>
  <si>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</si>
  <si>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</si>
  <si>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</si>
  <si>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</si>
  <si>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</si>
  <si>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</si>
  <si>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</si>
  <si>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</si>
  <si>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</si>
  <si>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</si>
  <si>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</si>
  <si>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</si>
  <si>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</si>
  <si>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</si>
  <si>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</si>
  <si>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</si>
  <si>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</si>
  <si>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</si>
  <si>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</si>
  <si>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</si>
  <si>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</si>
  <si>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</si>
  <si>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</si>
  <si>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</si>
  <si>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</si>
  <si>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</si>
  <si>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</si>
  <si>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</si>
  <si>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</si>
  <si>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</si>
  <si>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</si>
  <si>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</si>
  <si>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</si>
  <si>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</si>
  <si>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</si>
  <si>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</si>
  <si>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</si>
  <si>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</si>
  <si>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</si>
  <si>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</si>
  <si>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</si>
  <si>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</si>
  <si>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</si>
  <si>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</si>
  <si>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</si>
  <si>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</si>
  <si>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</si>
  <si>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</si>
  <si>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</si>
  <si>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</si>
  <si>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</si>
  <si>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</si>
  <si>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</si>
  <si>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</si>
  <si>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</si>
  <si>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</si>
  <si>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</si>
  <si>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</si>
  <si>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</si>
  <si>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</si>
  <si>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</si>
  <si>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</si>
  <si>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</si>
  <si>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</si>
  <si>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</si>
  <si>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</si>
  <si>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</si>
  <si>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</si>
  <si>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</si>
  <si>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</si>
  <si>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</si>
  <si>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</si>
  <si>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</si>
  <si>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</si>
  <si>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</si>
  <si>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</si>
  <si>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</si>
  <si>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</si>
  <si>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</si>
  <si>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</si>
  <si>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</si>
  <si>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</si>
  <si>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</si>
  <si>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</si>
  <si>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</si>
  <si>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</si>
  <si>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</si>
  <si>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</si>
  <si>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</si>
  <si>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</si>
  <si>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</si>
  <si>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</si>
  <si>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</si>
  <si>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</si>
  <si>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</si>
  <si>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</si>
  <si>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</si>
  <si>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</si>
  <si>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</si>
  <si>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</si>
  <si>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</si>
  <si>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</si>
  <si>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</si>
  <si>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</si>
  <si>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</si>
  <si>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</si>
  <si>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</si>
  <si>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</si>
  <si>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</si>
  <si>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</si>
  <si>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</si>
  <si>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</si>
  <si>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</si>
  <si>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</si>
  <si>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</si>
  <si>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</si>
  <si>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</si>
  <si>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</si>
  <si>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</si>
  <si>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</si>
  <si>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</si>
  <si>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</si>
  <si>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</si>
  <si>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</si>
  <si>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</si>
  <si>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</si>
  <si>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</si>
  <si>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</si>
  <si>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</si>
  <si>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</si>
  <si>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</si>
  <si>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</si>
  <si>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</si>
  <si>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</si>
  <si>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</si>
  <si>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</si>
  <si>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</si>
  <si>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</si>
  <si>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</si>
  <si>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</si>
  <si>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</si>
  <si>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</si>
  <si>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</si>
  <si>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</si>
  <si>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</si>
  <si>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</si>
  <si>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</si>
  <si>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</si>
  <si>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</si>
  <si>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</si>
  <si>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</si>
  <si>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</si>
  <si>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</si>
  <si>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</si>
  <si>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</si>
  <si>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</si>
  <si>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</si>
  <si>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</si>
  <si>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</si>
  <si>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</si>
  <si>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</si>
  <si>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</si>
  <si>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</si>
  <si>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</si>
  <si>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</si>
  <si>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</si>
  <si>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</si>
  <si>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</si>
  <si>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</si>
  <si>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</si>
  <si>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</si>
  <si>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</si>
  <si>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</si>
  <si>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</si>
  <si>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</si>
  <si>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</si>
  <si>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</si>
  <si>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</si>
  <si>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</si>
  <si>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</si>
  <si>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</si>
  <si>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</si>
  <si>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</si>
  <si>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</si>
  <si>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</si>
  <si>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</si>
  <si>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</si>
  <si>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</si>
  <si>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</si>
  <si>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</si>
  <si>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</si>
  <si>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</si>
  <si>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</si>
  <si>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</si>
  <si>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</si>
  <si>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</si>
  <si>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</si>
  <si>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</si>
  <si>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</si>
  <si>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</si>
  <si>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</si>
  <si>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</si>
  <si>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</si>
  <si>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</si>
  <si>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</si>
  <si>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</si>
  <si>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</si>
  <si>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</si>
  <si>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</si>
  <si>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</si>
  <si>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</si>
  <si>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</si>
  <si>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</si>
  <si>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</si>
  <si>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</si>
  <si>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</si>
  <si>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</si>
  <si>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</si>
  <si>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</si>
  <si>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</si>
  <si>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</si>
  <si>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</si>
  <si>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</si>
  <si>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</si>
  <si>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</si>
  <si>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</si>
  <si>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</si>
  <si>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</si>
  <si>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</si>
  <si>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</si>
  <si>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</si>
  <si>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</si>
  <si>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</si>
  <si>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</si>
  <si>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</si>
  <si>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</si>
  <si>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</si>
  <si>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</si>
  <si>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</si>
  <si>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</si>
  <si>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</si>
  <si>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</si>
  <si>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</si>
  <si>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</si>
  <si>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</si>
  <si>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</si>
  <si>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</si>
  <si>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</si>
  <si>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</si>
  <si>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</si>
  <si>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</si>
  <si>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</si>
  <si>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</si>
  <si>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</si>
  <si>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</si>
  <si>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</si>
  <si>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</si>
  <si>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</si>
  <si>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</si>
  <si>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</si>
  <si>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</si>
  <si>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</si>
  <si>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</si>
  <si>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</si>
  <si>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</si>
  <si>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</si>
  <si>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</si>
  <si>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</si>
  <si>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</si>
  <si>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</si>
  <si>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</si>
  <si>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</si>
  <si>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</si>
  <si>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</si>
  <si>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</si>
  <si>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</si>
  <si>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</si>
  <si>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</si>
  <si>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</si>
  <si>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</si>
  <si>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</si>
  <si>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</si>
  <si>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</si>
  <si>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</si>
  <si>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</si>
  <si>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</si>
  <si>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</si>
  <si>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</si>
  <si>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</si>
  <si>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</si>
  <si>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</si>
  <si>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</si>
  <si>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</si>
  <si>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</si>
  <si>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</si>
  <si>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</si>
  <si>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</si>
  <si>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</si>
  <si>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</si>
  <si>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</si>
  <si>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</si>
  <si>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</si>
  <si>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</si>
  <si>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</si>
  <si>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</si>
  <si>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</si>
  <si>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</si>
  <si>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</si>
  <si>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</si>
  <si>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</si>
  <si>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</si>
  <si>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</si>
  <si>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</si>
  <si>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</si>
  <si>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</si>
  <si>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</si>
  <si>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</si>
  <si>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</si>
  <si>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</si>
  <si>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</si>
  <si>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</si>
  <si>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</si>
  <si>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</si>
  <si>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</si>
  <si>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</si>
  <si>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</si>
  <si>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</si>
  <si>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</si>
  <si>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</si>
  <si>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</si>
  <si>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</si>
  <si>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</si>
  <si>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</si>
  <si>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</si>
  <si>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</si>
  <si>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</si>
  <si>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</si>
  <si>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</si>
  <si>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</si>
  <si>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</si>
  <si>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</si>
  <si>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</si>
  <si>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</si>
  <si>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</si>
  <si>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</si>
  <si>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</si>
  <si>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</si>
  <si>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</si>
  <si>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</si>
  <si>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</si>
  <si>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</si>
  <si>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</si>
  <si>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</si>
  <si>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</si>
  <si>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</si>
  <si>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</si>
  <si>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</si>
  <si>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</si>
  <si>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</si>
  <si>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</si>
  <si>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</si>
  <si>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</si>
  <si>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</si>
  <si>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</si>
  <si>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</si>
  <si>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</si>
  <si>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</si>
  <si>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</si>
  <si>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</si>
  <si>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</si>
  <si>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</si>
  <si>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</si>
  <si>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</si>
  <si>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</si>
  <si>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</si>
  <si>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</si>
  <si>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</si>
  <si>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</si>
  <si>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</si>
  <si>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</si>
  <si>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</si>
  <si>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</si>
  <si>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</si>
  <si>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</si>
  <si>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</si>
  <si>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</si>
  <si>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</si>
  <si>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</si>
  <si>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</si>
  <si>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</si>
  <si>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</si>
  <si>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</si>
  <si>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</si>
  <si>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</si>
  <si>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</si>
  <si>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</si>
  <si>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</si>
  <si>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</si>
  <si>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</si>
  <si>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</si>
  <si>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</si>
  <si>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</si>
  <si>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</si>
  <si>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</si>
  <si>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</si>
  <si>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</si>
  <si>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</si>
  <si>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</si>
  <si>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</si>
  <si>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</si>
  <si>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</si>
  <si>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</si>
  <si>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</si>
  <si>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</si>
  <si>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</si>
  <si>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</si>
  <si>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</si>
  <si>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</si>
  <si>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</si>
  <si>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</si>
  <si>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</si>
  <si>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</si>
  <si>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</si>
  <si>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</si>
  <si>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</si>
  <si>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</si>
  <si>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</si>
  <si>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</si>
  <si>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</si>
  <si>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</si>
  <si>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</si>
  <si>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</si>
  <si>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</si>
  <si>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</si>
  <si>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</si>
  <si>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</si>
  <si>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</si>
  <si>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</si>
  <si>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</si>
  <si>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</si>
  <si>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</si>
  <si>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</si>
  <si>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</si>
  <si>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</si>
  <si>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</si>
  <si>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</si>
  <si>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</si>
  <si>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</si>
  <si>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</si>
  <si>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</si>
  <si>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</si>
  <si>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</si>
  <si>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</si>
  <si>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</si>
  <si>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</si>
  <si>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</si>
  <si>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</si>
  <si>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</si>
  <si>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</si>
  <si>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</si>
  <si>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</si>
  <si>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</si>
  <si>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</si>
  <si>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</si>
  <si>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</si>
  <si>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</si>
  <si>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</si>
  <si>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</si>
  <si>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</si>
  <si>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</si>
  <si>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</si>
  <si>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</si>
  <si>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</si>
  <si>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</si>
  <si>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</si>
  <si>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</si>
  <si>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</si>
  <si>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</si>
  <si>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</si>
  <si>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</si>
  <si>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</si>
  <si>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</si>
  <si>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</si>
  <si>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</si>
  <si>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</si>
  <si>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</si>
  <si>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</si>
  <si>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</si>
  <si>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</si>
  <si>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</si>
  <si>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</si>
  <si>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</si>
  <si>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</si>
  <si>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</si>
  <si>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</si>
  <si>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</si>
  <si>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</si>
  <si>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</si>
  <si>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</si>
  <si>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</si>
  <si>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</si>
  <si>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</si>
  <si>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</si>
  <si>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</si>
  <si>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</si>
  <si>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</si>
  <si>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</si>
  <si>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</si>
  <si>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</si>
  <si>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</si>
  <si>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</si>
  <si>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</si>
  <si>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</si>
  <si>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</si>
  <si>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</si>
  <si>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</si>
  <si>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</si>
  <si>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</si>
  <si>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</si>
  <si>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</si>
  <si>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</si>
  <si>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</si>
  <si>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</si>
  <si>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</si>
  <si>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</si>
  <si>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</si>
  <si>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</si>
  <si>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</si>
  <si>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</si>
  <si>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</si>
  <si>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</si>
  <si>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</si>
  <si>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</si>
  <si>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</si>
  <si>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</si>
  <si>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</si>
  <si>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</si>
  <si>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</si>
  <si>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</si>
  <si>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</si>
  <si>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</si>
  <si>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</si>
  <si>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</si>
  <si>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</si>
  <si>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</si>
  <si>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</si>
  <si>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</si>
  <si>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</si>
  <si>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</si>
  <si>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</si>
  <si>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</si>
  <si>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</si>
  <si>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</si>
  <si>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</si>
  <si>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</si>
  <si>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</si>
  <si>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</si>
  <si>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</si>
  <si>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</si>
  <si>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</si>
  <si>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</si>
  <si>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</si>
  <si>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</si>
  <si>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</si>
  <si>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</si>
  <si>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</si>
  <si>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</si>
  <si>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</si>
  <si>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</si>
  <si>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</si>
  <si>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</si>
  <si>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</si>
  <si>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</si>
  <si>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</si>
  <si>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</si>
  <si>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</si>
  <si>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</si>
  <si>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</si>
  <si>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</si>
  <si>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</si>
  <si>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</si>
  <si>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</si>
  <si>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</si>
  <si>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</si>
  <si>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</si>
  <si>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</si>
  <si>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</si>
  <si>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</si>
  <si>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</si>
  <si>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</si>
  <si>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</si>
  <si>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</si>
  <si>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</si>
  <si>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</si>
  <si>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</si>
  <si>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</si>
  <si>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</si>
  <si>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</si>
  <si>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</si>
  <si>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</si>
  <si>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</si>
  <si>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</si>
  <si>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</si>
  <si>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</si>
  <si>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</si>
  <si>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</si>
  <si>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</si>
  <si>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</si>
  <si>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</si>
  <si>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</si>
  <si>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</si>
  <si>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</si>
  <si>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</si>
  <si>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</si>
  <si>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</si>
  <si>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</si>
  <si>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</si>
  <si>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</si>
  <si>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</si>
  <si>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</si>
  <si>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</si>
  <si>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</si>
  <si>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</si>
  <si>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</si>
  <si>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</si>
  <si>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</si>
  <si>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</si>
  <si>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</si>
  <si>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</si>
  <si>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</si>
  <si>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</si>
  <si>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</si>
  <si>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</si>
  <si>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</si>
  <si>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</si>
  <si>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</si>
  <si>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</si>
  <si>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</si>
  <si>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</si>
  <si>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</si>
  <si>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</si>
  <si>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</si>
  <si>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</si>
  <si>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</si>
  <si>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</si>
  <si>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</si>
  <si>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</si>
  <si>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</si>
  <si>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</si>
  <si>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</si>
  <si>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</si>
  <si>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</si>
  <si>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</si>
  <si>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</si>
  <si>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</si>
  <si>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</si>
  <si>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</si>
  <si>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</si>
  <si>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</si>
  <si>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</si>
  <si>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</si>
  <si>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</si>
  <si>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</si>
  <si>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</si>
  <si>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</si>
  <si>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</si>
  <si>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</si>
  <si>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</si>
  <si>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</si>
  <si>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</si>
  <si>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</si>
  <si>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</si>
  <si>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</si>
  <si>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</si>
  <si>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</si>
  <si>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</si>
  <si>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</si>
  <si>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</si>
  <si>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</si>
  <si>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</si>
  <si>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</si>
  <si>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</si>
  <si>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</si>
  <si>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</si>
  <si>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</si>
  <si>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</si>
  <si>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</si>
  <si>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</si>
  <si>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</si>
  <si>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</si>
  <si>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</si>
  <si>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</si>
  <si>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</si>
  <si>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</si>
  <si>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</si>
  <si>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</si>
  <si>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</si>
  <si>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</si>
  <si>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</si>
  <si>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</si>
  <si>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</si>
  <si>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</si>
  <si>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</si>
  <si>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</si>
  <si>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</si>
  <si>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</si>
  <si>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</si>
  <si>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</si>
  <si>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</si>
  <si>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</si>
  <si>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</si>
  <si>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</si>
  <si>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</si>
  <si>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</si>
  <si>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</si>
  <si>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</si>
  <si>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</si>
  <si>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</si>
  <si>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</si>
  <si>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</si>
  <si>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</si>
  <si>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</si>
  <si>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</si>
  <si>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</si>
  <si>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</si>
  <si>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</si>
  <si>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</si>
  <si>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</si>
  <si>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</si>
  <si>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</si>
  <si>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</si>
  <si>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</si>
  <si>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</si>
  <si>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</si>
  <si>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</si>
  <si>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</si>
  <si>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</si>
  <si>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</si>
  <si>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</si>
  <si>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</si>
  <si>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</si>
  <si>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</si>
  <si>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</si>
  <si>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</si>
  <si>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</si>
  <si>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</si>
  <si>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</si>
  <si>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</si>
  <si>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</si>
  <si>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</si>
  <si>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</si>
  <si>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</si>
  <si>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</si>
  <si>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</si>
  <si>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</si>
  <si>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</si>
  <si>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</si>
  <si>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</si>
  <si>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</si>
  <si>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</si>
  <si>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</si>
  <si>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</si>
  <si>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</si>
  <si>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</si>
  <si>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</si>
  <si>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</si>
  <si>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</si>
  <si>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</si>
  <si>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</si>
  <si>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</si>
  <si>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</si>
  <si>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</si>
  <si>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</si>
  <si>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</si>
  <si>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</si>
  <si>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</si>
  <si>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</si>
  <si>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</si>
  <si>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</si>
  <si>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</si>
  <si>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</si>
  <si>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</si>
  <si>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</si>
  <si>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</si>
  <si>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</si>
  <si>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</si>
  <si>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</si>
  <si>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</si>
  <si>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</si>
  <si>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</si>
  <si>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</si>
  <si>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</si>
  <si>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</si>
  <si>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</si>
  <si>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</si>
  <si>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</si>
  <si>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</si>
  <si>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</si>
  <si>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</si>
  <si>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</si>
  <si>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</si>
  <si>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</si>
  <si>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</si>
  <si>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</si>
  <si>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</si>
  <si>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</si>
  <si>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</si>
  <si>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</si>
  <si>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</si>
  <si>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</si>
  <si>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</si>
  <si>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</si>
  <si>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</si>
  <si>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</si>
  <si>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</si>
  <si>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</si>
  <si>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</si>
  <si>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</si>
  <si>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</si>
  <si>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</si>
  <si>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</si>
  <si>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</si>
  <si>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</si>
  <si>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</si>
  <si>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</si>
  <si>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</si>
  <si>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</si>
  <si>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</si>
  <si>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</si>
  <si>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</si>
  <si>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</si>
  <si>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</si>
  <si>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</si>
  <si>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</si>
  <si>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</si>
  <si>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</si>
  <si>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</si>
  <si>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</si>
  <si>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</si>
  <si>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</si>
  <si>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</si>
  <si>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</si>
  <si>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</si>
  <si>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</si>
  <si>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</si>
  <si>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</si>
  <si>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</si>
  <si>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</si>
  <si>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</si>
  <si>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</si>
  <si>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</si>
  <si>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</si>
  <si>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</si>
  <si>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</si>
  <si>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</si>
  <si>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</si>
  <si>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</si>
  <si>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</si>
  <si>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</si>
  <si>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</si>
  <si>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</si>
  <si>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</si>
  <si>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</si>
  <si>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</si>
  <si>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</si>
  <si>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</si>
  <si>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</si>
  <si>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</si>
  <si>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</si>
  <si>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</si>
  <si>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</si>
  <si>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</si>
  <si>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</si>
  <si>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</si>
  <si>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</si>
  <si>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</si>
  <si>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</si>
  <si>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</si>
  <si>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</si>
  <si>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</si>
  <si>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</si>
  <si>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</si>
  <si>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</si>
  <si>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</si>
  <si>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</si>
  <si>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</si>
  <si>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</si>
  <si>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</si>
  <si>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</si>
  <si>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</si>
  <si>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</si>
  <si>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</si>
  <si>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</si>
  <si>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</si>
  <si>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</si>
  <si>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</si>
  <si>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</si>
  <si>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</si>
  <si>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</si>
  <si>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</si>
  <si>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</si>
  <si>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</si>
  <si>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</si>
  <si>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</si>
  <si>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</si>
  <si>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</si>
  <si>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</si>
  <si>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</si>
  <si>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</si>
  <si>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</si>
  <si>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</si>
  <si>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</si>
  <si>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</si>
  <si>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</si>
  <si>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</si>
  <si>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</si>
  <si>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</si>
  <si>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</si>
  <si>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</si>
  <si>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</si>
  <si>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</si>
  <si>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</si>
  <si>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</si>
  <si>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</si>
  <si>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</si>
  <si>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</si>
  <si>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</si>
  <si>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</si>
  <si>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</si>
  <si>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</si>
  <si>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</si>
  <si>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</si>
  <si>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</si>
  <si>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</si>
  <si>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</si>
  <si>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</si>
  <si>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</si>
  <si>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</si>
  <si>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</si>
  <si>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</si>
  <si>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</si>
  <si>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</si>
  <si>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</si>
  <si>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</si>
  <si>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</si>
  <si>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</si>
  <si>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</si>
  <si>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</si>
  <si>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</si>
  <si>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</si>
  <si>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</si>
  <si>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</si>
  <si>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</si>
  <si>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</si>
  <si>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</si>
  <si>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</si>
  <si>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</si>
  <si>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</si>
  <si>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</si>
  <si>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</si>
  <si>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</si>
  <si>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</si>
  <si>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</si>
  <si>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</si>
  <si>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</si>
  <si>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</si>
  <si>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</si>
  <si>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</si>
  <si>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</si>
  <si>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</si>
  <si>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</si>
  <si>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</si>
  <si>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</si>
  <si>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</si>
  <si>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</si>
  <si>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</si>
  <si>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</si>
  <si>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</si>
  <si>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</si>
  <si>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</si>
  <si>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</si>
  <si>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</si>
  <si>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</si>
  <si>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</si>
  <si>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</si>
  <si>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</si>
  <si>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</si>
  <si>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</si>
  <si>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</si>
  <si>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</si>
  <si>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</si>
  <si>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</si>
  <si>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</si>
  <si>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</si>
  <si>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</si>
  <si>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</si>
  <si>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</si>
  <si>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</si>
  <si>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</si>
  <si>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</si>
  <si>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</si>
  <si>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</si>
  <si>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</si>
  <si>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</si>
  <si>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</si>
  <si>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</si>
  <si>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</si>
  <si>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</si>
  <si>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</si>
  <si>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</si>
  <si>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</si>
  <si>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</si>
  <si>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</si>
  <si>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</si>
  <si>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</si>
  <si>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</si>
  <si>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</si>
  <si>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</si>
  <si>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</si>
  <si>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</si>
  <si>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</si>
  <si>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</si>
  <si>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</si>
  <si>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</si>
  <si>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</si>
  <si>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</si>
  <si>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</si>
  <si>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</si>
  <si>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</si>
  <si>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</si>
  <si>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</si>
  <si>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</si>
  <si>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</si>
  <si>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</si>
  <si>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</si>
  <si>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</si>
  <si>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</si>
  <si>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</si>
  <si>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</si>
  <si>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</si>
  <si>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</si>
  <si>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</si>
  <si>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</si>
  <si>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</si>
  <si>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</si>
  <si>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</si>
  <si>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</si>
  <si>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</si>
  <si>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</si>
  <si>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</si>
  <si>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</si>
  <si>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</si>
  <si>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</si>
  <si>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</si>
  <si>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</si>
  <si>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</si>
  <si>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</si>
  <si>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</si>
  <si>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</si>
  <si>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</si>
  <si>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</si>
  <si>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</si>
  <si>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</si>
  <si>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</si>
  <si>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</si>
  <si>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</si>
  <si>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</si>
  <si>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</si>
  <si>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</si>
  <si>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</si>
  <si>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</si>
  <si>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</si>
  <si>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</si>
  <si>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</si>
  <si>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</si>
  <si>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</si>
  <si>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</si>
  <si>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</si>
  <si>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</si>
  <si>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</si>
  <si>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</si>
  <si>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</si>
  <si>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</si>
  <si>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</si>
  <si>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</si>
  <si>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</si>
  <si>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</si>
  <si>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</si>
  <si>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</si>
  <si>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</si>
  <si>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</si>
  <si>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</si>
  <si>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</si>
  <si>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</si>
  <si>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</si>
  <si>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</si>
  <si>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</si>
  <si>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</si>
  <si>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</si>
  <si>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</si>
  <si>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</si>
  <si>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</si>
  <si>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</si>
  <si>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</si>
  <si>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</si>
  <si>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</si>
  <si>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</si>
  <si>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</si>
  <si>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</si>
  <si>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</si>
  <si>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</si>
  <si>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</si>
  <si>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</si>
  <si>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</si>
  <si>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</si>
  <si>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</si>
  <si>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</si>
  <si>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</si>
  <si>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</si>
  <si>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</si>
  <si>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</si>
  <si>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</si>
  <si>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</si>
  <si>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</si>
  <si>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</si>
  <si>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</si>
  <si>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</si>
  <si>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</si>
  <si>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</si>
  <si>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</si>
  <si>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</si>
  <si>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</si>
  <si>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</si>
  <si>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</si>
  <si>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</si>
  <si>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</si>
  <si>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</si>
  <si>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</si>
  <si>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</si>
  <si>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</si>
  <si>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</si>
  <si>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</si>
  <si>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</si>
  <si>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</si>
  <si>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</si>
  <si>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</si>
  <si>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</si>
  <si>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</si>
  <si>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</si>
  <si>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</si>
  <si>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</si>
  <si>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</si>
  <si>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</si>
  <si>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</si>
  <si>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</si>
  <si>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</si>
  <si>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</si>
  <si>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</si>
  <si>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</si>
  <si>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</si>
  <si>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</si>
  <si>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</si>
  <si>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</si>
  <si>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</si>
  <si>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</si>
  <si>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</si>
  <si>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</si>
  <si>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</si>
  <si>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</si>
  <si>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</si>
  <si>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</si>
  <si>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</si>
  <si>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</si>
  <si>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</si>
  <si>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</si>
  <si>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</si>
  <si>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</si>
  <si>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</si>
  <si>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</si>
  <si>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</si>
  <si>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</si>
  <si>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</si>
  <si>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</si>
  <si>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</si>
  <si>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</si>
  <si>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</si>
  <si>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</si>
  <si>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</si>
  <si>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</si>
  <si>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</si>
  <si>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</si>
  <si>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</si>
  <si>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</si>
  <si>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</si>
  <si>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</si>
  <si>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</si>
  <si>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</si>
  <si>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</si>
  <si>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</si>
  <si>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</si>
  <si>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</si>
  <si>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</si>
  <si>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</si>
  <si>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</si>
  <si>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</si>
  <si>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</si>
  <si>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</si>
  <si>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</si>
  <si>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</si>
  <si>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</si>
  <si>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</si>
  <si>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</si>
  <si>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</si>
  <si>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</si>
  <si>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</si>
  <si>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</si>
  <si>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</si>
  <si>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</si>
  <si>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</si>
  <si>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</si>
  <si>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</si>
  <si>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</si>
  <si>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</si>
  <si>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</si>
  <si>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</si>
  <si>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</si>
  <si>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</si>
  <si>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</si>
  <si>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</si>
  <si>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</si>
  <si>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</si>
  <si>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</si>
  <si>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</si>
  <si>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</si>
  <si>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</si>
  <si>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</si>
  <si>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</si>
  <si>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</si>
  <si>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</si>
  <si>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</si>
  <si>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</si>
  <si>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</si>
  <si>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</si>
  <si>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</si>
  <si>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</si>
  <si>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</si>
  <si>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</si>
  <si>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</si>
  <si>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</si>
  <si>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</si>
  <si>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</si>
  <si>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</si>
  <si>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</si>
  <si>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</si>
  <si>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</si>
  <si>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</si>
  <si>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</si>
  <si>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</si>
  <si>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</si>
  <si>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</si>
  <si>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</si>
  <si>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</si>
  <si>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</si>
  <si>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</si>
  <si>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</si>
  <si>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</si>
  <si>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</si>
  <si>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</si>
  <si>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</si>
  <si>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</si>
  <si>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</si>
  <si>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</si>
  <si>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</si>
  <si>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</si>
  <si>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</si>
  <si>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</si>
  <si>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</si>
  <si>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</si>
  <si>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</si>
  <si>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</si>
  <si>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</si>
  <si>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</si>
  <si>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</si>
  <si>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</si>
  <si>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</si>
  <si>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</si>
  <si>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</si>
  <si>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</si>
  <si>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</si>
  <si>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</si>
  <si>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</si>
  <si>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</si>
  <si>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</si>
  <si>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</si>
  <si>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</si>
  <si>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</si>
  <si>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</si>
  <si>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</si>
  <si>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</si>
  <si>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</si>
  <si>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</si>
  <si>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</si>
  <si>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</si>
  <si>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</si>
  <si>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</si>
  <si>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</si>
  <si>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</si>
  <si>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</si>
  <si>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</si>
  <si>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</si>
  <si>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</si>
  <si>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</si>
  <si>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</si>
  <si>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</si>
  <si>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</si>
  <si>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</si>
  <si>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</si>
  <si>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</si>
  <si>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</si>
  <si>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</si>
  <si>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</si>
  <si>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</si>
  <si>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</si>
  <si>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</si>
  <si>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</si>
  <si>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</si>
  <si>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</si>
  <si>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</si>
  <si>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</si>
  <si>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</si>
  <si>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</si>
  <si>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</si>
  <si>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</si>
  <si>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</si>
  <si>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</si>
  <si>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</si>
  <si>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</si>
  <si>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</si>
  <si>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</si>
  <si>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</si>
  <si>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</si>
  <si>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</si>
  <si>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</si>
  <si>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</si>
  <si>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</si>
  <si>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</si>
  <si>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</si>
  <si>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</si>
  <si>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</si>
  <si>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</si>
  <si>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</si>
  <si>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</si>
  <si>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</si>
  <si>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</si>
  <si>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</si>
  <si>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</si>
  <si>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</si>
  <si>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</si>
  <si>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</si>
  <si>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</si>
  <si>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</si>
  <si>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</si>
  <si>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</si>
  <si>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</si>
  <si>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</si>
  <si>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</si>
  <si>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</si>
  <si>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</si>
  <si>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</si>
  <si>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</si>
  <si>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</si>
  <si>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</si>
  <si>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</si>
  <si>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</si>
  <si>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</si>
  <si>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</si>
  <si>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</si>
  <si>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</si>
  <si>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</si>
  <si>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</si>
  <si>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</si>
  <si>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</si>
  <si>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</si>
  <si>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</si>
  <si>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</si>
  <si>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</si>
  <si>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</si>
  <si>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</si>
  <si>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</si>
  <si>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</si>
  <si>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</si>
  <si>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</si>
  <si>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</si>
  <si>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</si>
  <si>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</si>
  <si>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</si>
  <si>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</si>
  <si>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</si>
  <si>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</si>
  <si>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</si>
  <si>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</si>
  <si>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</si>
  <si>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</si>
  <si>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</si>
  <si>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</si>
  <si>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</si>
  <si>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</si>
  <si>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</si>
  <si>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</si>
  <si>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</si>
  <si>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</si>
  <si>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</si>
  <si>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</si>
  <si>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</si>
  <si>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</si>
  <si>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</si>
  <si>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</si>
  <si>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</si>
  <si>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</si>
  <si>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</si>
  <si>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</si>
  <si>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</si>
  <si>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</si>
  <si>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</si>
  <si>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</si>
  <si>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</si>
  <si>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</si>
  <si>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</si>
  <si>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</si>
  <si>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</si>
  <si>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</si>
  <si>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</si>
  <si>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</si>
  <si>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</si>
  <si>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</si>
  <si>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</si>
  <si>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</si>
  <si>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</si>
  <si>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</si>
  <si>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</si>
  <si>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</si>
  <si>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</si>
  <si>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</si>
  <si>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</si>
  <si>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</si>
  <si>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</si>
  <si>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</si>
  <si>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</si>
  <si>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</si>
  <si>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</si>
  <si>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</si>
  <si>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</si>
  <si>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</si>
  <si>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</si>
  <si>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</si>
  <si>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</si>
  <si>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</si>
  <si>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</si>
  <si>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</si>
  <si>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</si>
  <si>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</si>
  <si>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</si>
  <si>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</si>
  <si>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</si>
  <si>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</si>
  <si>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</si>
  <si>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</si>
  <si>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</si>
  <si>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</si>
  <si>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</si>
  <si>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</si>
  <si>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</si>
  <si>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</si>
  <si>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</si>
  <si>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</si>
  <si>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</si>
  <si>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</si>
  <si>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</si>
  <si>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</si>
  <si>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</si>
  <si>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</si>
  <si>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</si>
  <si>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</si>
  <si>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</si>
  <si>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</si>
  <si>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</si>
  <si>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</si>
  <si>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</si>
  <si>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</si>
  <si>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</si>
  <si>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</si>
  <si>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</si>
  <si>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</si>
  <si>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</si>
  <si>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</si>
  <si>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</si>
  <si>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</si>
  <si>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</si>
  <si>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</si>
  <si>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</si>
  <si>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</si>
  <si>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</si>
  <si>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</si>
  <si>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</si>
  <si>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</si>
  <si>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</si>
  <si>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</si>
  <si>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</si>
  <si>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</si>
  <si>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</si>
  <si>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</si>
  <si>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</si>
  <si>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</si>
  <si>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</si>
  <si>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</si>
  <si>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</si>
  <si>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</si>
  <si>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</si>
  <si>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</si>
  <si>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</si>
  <si>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</si>
  <si>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</si>
  <si>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</si>
  <si>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</si>
  <si>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</si>
  <si>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</si>
  <si>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</si>
  <si>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</si>
  <si>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</si>
  <si>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</si>
  <si>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</si>
  <si>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</si>
  <si>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</si>
  <si>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</si>
  <si>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</si>
  <si>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</si>
  <si>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</si>
  <si>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</si>
  <si>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</si>
  <si>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</si>
  <si>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</si>
  <si>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</si>
  <si>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</si>
  <si>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</si>
  <si>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</si>
  <si>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</si>
  <si>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</si>
  <si>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</si>
  <si>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</si>
  <si>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</si>
  <si>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</si>
  <si>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</si>
  <si>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</si>
  <si>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</si>
  <si>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</si>
  <si>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</si>
  <si>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</si>
  <si>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</si>
  <si>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</si>
  <si>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</si>
  <si>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</si>
  <si>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</si>
  <si>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</si>
  <si>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</si>
  <si>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</si>
  <si>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</si>
  <si>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</si>
  <si>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</si>
  <si>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</si>
  <si>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</si>
  <si>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</si>
  <si>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</si>
  <si>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</si>
  <si>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</si>
  <si>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</si>
  <si>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</si>
  <si>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</si>
  <si>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</si>
  <si>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</si>
  <si>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</si>
  <si>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</si>
  <si>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</si>
  <si>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</si>
  <si>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</si>
  <si>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</si>
  <si>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</si>
  <si>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</si>
  <si>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</si>
  <si>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</si>
  <si>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</si>
  <si>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</si>
  <si>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</si>
  <si>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</si>
  <si>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</si>
  <si>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</si>
  <si>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</si>
  <si>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</si>
  <si>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</si>
  <si>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</si>
  <si>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</si>
  <si>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</si>
  <si>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</si>
  <si>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</si>
  <si>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</si>
  <si>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</si>
  <si>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</si>
  <si>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</si>
  <si>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</si>
  <si>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</si>
  <si>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</si>
  <si>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</si>
  <si>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</si>
  <si>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</si>
  <si>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</si>
  <si>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</si>
  <si>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</si>
  <si>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</si>
  <si>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</si>
  <si>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</si>
  <si>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</si>
  <si>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</si>
  <si>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</si>
  <si>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</si>
  <si>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</si>
  <si>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</si>
  <si>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</si>
  <si>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</si>
  <si>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</si>
  <si>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</si>
  <si>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</si>
  <si>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</si>
  <si>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</si>
  <si>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</si>
  <si>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</si>
  <si>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</si>
  <si>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</si>
  <si>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</si>
  <si>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</si>
  <si>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</si>
  <si>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</si>
  <si>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</si>
  <si>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</si>
  <si>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</si>
  <si>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</si>
  <si>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</si>
  <si>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</si>
  <si>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</si>
  <si>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</si>
  <si>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</si>
  <si>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</si>
  <si>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</si>
  <si>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</si>
  <si>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</si>
  <si>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</si>
  <si>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</si>
  <si>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</si>
  <si>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</si>
  <si>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</si>
  <si>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</si>
  <si>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</si>
  <si>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</si>
  <si>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</si>
  <si>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</si>
  <si>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</si>
  <si>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</si>
  <si>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</si>
  <si>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</si>
  <si>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</si>
  <si>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</si>
  <si>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</si>
  <si>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</si>
  <si>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</si>
  <si>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</si>
  <si>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</si>
  <si>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</si>
  <si>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</si>
  <si>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</si>
  <si>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</si>
  <si>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</si>
  <si>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</si>
  <si>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</si>
  <si>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</si>
  <si>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</si>
  <si>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</si>
  <si>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</si>
  <si>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</si>
  <si>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</si>
  <si>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</si>
  <si>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</si>
  <si>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</si>
  <si>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</si>
  <si>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</si>
  <si>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</si>
  <si>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</si>
  <si>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</si>
  <si>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</si>
  <si>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</si>
  <si>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</si>
  <si>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</si>
  <si>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</si>
  <si>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</si>
  <si>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</si>
  <si>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</si>
  <si>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</si>
  <si>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</si>
  <si>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</si>
  <si>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</si>
  <si>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</si>
  <si>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</si>
  <si>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</si>
  <si>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</si>
  <si>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</si>
  <si>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</si>
  <si>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</si>
  <si>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</si>
  <si>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</si>
  <si>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</si>
  <si>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</si>
  <si>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</si>
  <si>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</si>
  <si>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</si>
  <si>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</si>
  <si>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</si>
  <si>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</si>
  <si>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</si>
  <si>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</si>
  <si>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</si>
  <si>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</si>
  <si>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</si>
  <si>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</si>
  <si>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</si>
  <si>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</si>
  <si>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</si>
  <si>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</si>
  <si>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</si>
  <si>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</si>
  <si>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</si>
  <si>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</si>
  <si>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</si>
  <si>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</si>
  <si>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</si>
  <si>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</si>
  <si>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</si>
  <si>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</si>
  <si>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</si>
  <si>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</si>
  <si>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</si>
  <si>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</si>
  <si>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</si>
  <si>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</si>
  <si>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</si>
  <si>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</si>
  <si>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</si>
  <si>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</si>
  <si>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</si>
  <si>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</si>
  <si>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</si>
  <si>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</si>
  <si>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</si>
  <si>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</si>
  <si>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</si>
  <si>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</si>
  <si>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</si>
  <si>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</si>
  <si>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</si>
  <si>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</si>
  <si>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</si>
  <si>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</si>
  <si>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</si>
  <si>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</si>
  <si>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</si>
  <si>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</si>
  <si>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</si>
  <si>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</si>
  <si>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</si>
  <si>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</si>
  <si>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</si>
  <si>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</si>
  <si>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</si>
  <si>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</si>
  <si>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</si>
  <si>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</si>
  <si>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</si>
  <si>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</si>
  <si>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</si>
  <si>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</si>
  <si>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</si>
  <si>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</si>
  <si>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</si>
  <si>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</si>
  <si>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</si>
  <si>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</si>
  <si>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</si>
  <si>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</si>
  <si>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</si>
  <si>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</si>
  <si>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</si>
  <si>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</si>
  <si>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</si>
  <si>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</si>
  <si>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</si>
  <si>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</si>
  <si>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</si>
  <si>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</si>
  <si>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</si>
  <si>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</si>
  <si>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</si>
  <si>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</si>
  <si>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</si>
  <si>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</si>
  <si>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</si>
  <si>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</si>
  <si>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</si>
  <si>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</si>
  <si>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</si>
  <si>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</si>
  <si>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</si>
  <si>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</si>
  <si>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</si>
  <si>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</si>
  <si>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</si>
  <si>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</si>
  <si>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</si>
  <si>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</si>
  <si>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</si>
  <si>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</si>
  <si>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</si>
  <si>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</si>
  <si>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</si>
  <si>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</si>
  <si>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</si>
  <si>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</si>
  <si>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</si>
  <si>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</si>
  <si>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</si>
  <si>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</si>
  <si>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</si>
  <si>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</si>
  <si>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</si>
  <si>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</si>
  <si>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</si>
  <si>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</si>
  <si>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</si>
  <si>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</si>
  <si>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</si>
  <si>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</si>
  <si>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</si>
  <si>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</si>
  <si>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</si>
  <si>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</si>
  <si>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</si>
  <si>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</si>
  <si>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</si>
  <si>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</si>
  <si>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</si>
  <si>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</si>
  <si>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</si>
  <si>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</si>
  <si>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</si>
  <si>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</si>
  <si>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</si>
  <si>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</si>
  <si>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</si>
  <si>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</si>
  <si>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</si>
  <si>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</si>
  <si>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</si>
  <si>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</si>
  <si>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</si>
  <si>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</si>
  <si>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</si>
  <si>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</si>
  <si>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</si>
  <si>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</si>
  <si>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</si>
  <si>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</si>
  <si>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</si>
  <si>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</si>
  <si>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</si>
  <si>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</si>
  <si>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</si>
  <si>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</si>
  <si>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</si>
  <si>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</si>
  <si>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</si>
  <si>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</si>
  <si>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</si>
  <si>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</si>
  <si>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</si>
  <si>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</si>
  <si>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</si>
  <si>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</si>
  <si>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</si>
  <si>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</si>
  <si>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</si>
  <si>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</si>
  <si>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</si>
  <si>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</si>
  <si>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</si>
  <si>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</si>
  <si>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</si>
  <si>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</si>
  <si>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</si>
  <si>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</si>
  <si>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</si>
  <si>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</si>
  <si>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</si>
  <si>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</si>
  <si>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</si>
  <si>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</si>
  <si>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</si>
  <si>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</si>
  <si>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</si>
  <si>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</si>
  <si>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</si>
  <si>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</si>
  <si>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</si>
  <si>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</si>
  <si>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</si>
  <si>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</si>
  <si>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</si>
  <si>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</si>
  <si>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</si>
  <si>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</si>
  <si>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</si>
  <si>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</si>
  <si>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</si>
  <si>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</si>
  <si>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</si>
  <si>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</si>
  <si>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</si>
  <si>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</si>
  <si>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</si>
  <si>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</si>
  <si>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</si>
  <si>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</si>
  <si>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</si>
  <si>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</si>
  <si>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</si>
  <si>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</si>
  <si>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</si>
  <si>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</si>
  <si>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</si>
  <si>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</si>
  <si>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</si>
  <si>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</si>
  <si>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</si>
  <si>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</si>
  <si>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</si>
  <si>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</si>
  <si>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</si>
  <si>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</si>
  <si>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</si>
  <si>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</si>
  <si>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</si>
  <si>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</si>
  <si>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</si>
  <si>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</si>
  <si>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</si>
  <si>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</si>
  <si>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</si>
  <si>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</si>
  <si>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</si>
  <si>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</si>
  <si>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</si>
  <si>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</si>
  <si>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</si>
  <si>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</si>
  <si>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</si>
  <si>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</si>
  <si>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</si>
  <si>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</si>
  <si>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</si>
  <si>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</si>
  <si>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</si>
  <si>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</si>
  <si>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</si>
  <si>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</si>
  <si>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</si>
  <si>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</si>
  <si>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</si>
  <si>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</si>
  <si>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</si>
  <si>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</si>
  <si>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</si>
  <si>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</si>
  <si>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</si>
  <si>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</si>
  <si>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</si>
  <si>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</si>
  <si>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</si>
  <si>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</si>
  <si>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</si>
  <si>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</si>
  <si>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</si>
  <si>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</si>
  <si>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</si>
  <si>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</si>
  <si>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</si>
  <si>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</si>
  <si>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</si>
  <si>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</si>
  <si>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</si>
  <si>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</si>
  <si>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</si>
  <si>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</si>
  <si>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</si>
  <si>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</si>
  <si>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</si>
  <si>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</si>
  <si>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</si>
  <si>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</si>
  <si>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</si>
  <si>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</si>
  <si>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</si>
  <si>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</si>
  <si>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</si>
  <si>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</si>
  <si>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</si>
  <si>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</si>
  <si>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</si>
  <si>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</si>
  <si>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</si>
  <si>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</si>
  <si>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</si>
  <si>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</si>
  <si>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</si>
  <si>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</si>
  <si>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</si>
  <si>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</si>
  <si>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</si>
  <si>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</si>
  <si>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</si>
  <si>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</si>
  <si>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</si>
  <si>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</si>
  <si>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</si>
  <si>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</si>
  <si>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</si>
  <si>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</si>
  <si>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</si>
  <si>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</si>
  <si>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</si>
  <si>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</si>
  <si>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</si>
  <si>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</si>
  <si>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</si>
  <si>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</si>
  <si>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</si>
  <si>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</si>
  <si>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</si>
  <si>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</si>
  <si>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</si>
  <si>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</si>
  <si>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</si>
  <si>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</si>
  <si>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</si>
  <si>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</si>
  <si>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</si>
  <si>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</si>
  <si>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</si>
  <si>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</si>
  <si>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</si>
  <si>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</si>
  <si>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</si>
  <si>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</si>
  <si>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</si>
  <si>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</si>
  <si>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</si>
  <si>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</si>
  <si>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</si>
  <si>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</si>
  <si>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</si>
  <si>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</si>
  <si>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</si>
  <si>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</si>
  <si>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</si>
  <si>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</si>
  <si>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</si>
  <si>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</si>
  <si>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</si>
  <si>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</si>
  <si>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</si>
  <si>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</si>
  <si>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</si>
  <si>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</si>
  <si>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</si>
  <si>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</si>
  <si>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</si>
  <si>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</si>
  <si>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</si>
  <si>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</si>
  <si>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</si>
  <si>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</si>
  <si>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</si>
  <si>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</si>
  <si>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</si>
  <si>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</si>
  <si>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</si>
  <si>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</si>
  <si>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</si>
  <si>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</si>
  <si>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</si>
  <si>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</si>
  <si>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</si>
  <si>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</si>
  <si>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</si>
  <si>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</si>
  <si>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</si>
  <si>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</si>
  <si>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</si>
  <si>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</si>
  <si>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</si>
  <si>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</si>
  <si>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</si>
  <si>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</si>
  <si>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</si>
  <si>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</si>
  <si>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</si>
  <si>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</si>
  <si>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</si>
  <si>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</si>
  <si>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</si>
  <si>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</si>
  <si>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</si>
  <si>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</si>
  <si>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</si>
  <si>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</si>
  <si>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</si>
  <si>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</si>
  <si>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</si>
  <si>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</si>
  <si>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</si>
  <si>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</si>
  <si>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</si>
  <si>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</si>
  <si>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</si>
  <si>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</si>
  <si>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</si>
  <si>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</si>
  <si>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</si>
  <si>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</si>
  <si>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</si>
  <si>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</si>
  <si>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</si>
  <si>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</si>
  <si>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</si>
  <si>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</si>
  <si>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</si>
  <si>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</si>
  <si>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</si>
  <si>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</si>
  <si>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</si>
  <si>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</si>
  <si>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</si>
  <si>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</si>
  <si>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</si>
  <si>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</si>
  <si>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</si>
  <si>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</si>
  <si>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</si>
  <si>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</si>
  <si>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</si>
  <si>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</si>
  <si>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</si>
  <si>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</si>
  <si>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</si>
  <si>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</si>
  <si>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</si>
  <si>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</si>
  <si>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</si>
  <si>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</si>
  <si>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</si>
  <si>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</si>
  <si>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</si>
  <si>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</si>
  <si>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</si>
  <si>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</si>
  <si>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</si>
  <si>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</si>
  <si>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</si>
  <si>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</si>
  <si>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</si>
  <si>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</si>
  <si>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</si>
  <si>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</si>
  <si>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</si>
  <si>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</si>
  <si>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</si>
  <si>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</si>
  <si>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</si>
  <si>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</si>
  <si>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</si>
  <si>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</si>
  <si>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</si>
  <si>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</si>
  <si>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</si>
  <si>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</si>
  <si>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</si>
  <si>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</si>
  <si>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</si>
  <si>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</si>
  <si>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</si>
  <si>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</si>
  <si>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</si>
  <si>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</si>
  <si>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</si>
  <si>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</si>
  <si>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</si>
  <si>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</si>
  <si>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</si>
  <si>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</si>
  <si>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</si>
  <si>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</si>
  <si>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</si>
  <si>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</si>
  <si>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</si>
  <si>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</si>
  <si>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</si>
  <si>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</si>
  <si>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</si>
  <si>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</si>
  <si>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</si>
  <si>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</si>
  <si>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</si>
  <si>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</si>
  <si>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</si>
  <si>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</si>
  <si>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</si>
  <si>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</si>
  <si>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</si>
  <si>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</si>
  <si>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</si>
  <si>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</si>
  <si>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</si>
  <si>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</si>
  <si>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</si>
  <si>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</si>
  <si>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</si>
  <si>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</si>
  <si>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</si>
  <si>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</si>
  <si>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</si>
  <si>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</si>
  <si>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</si>
  <si>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</si>
  <si>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</si>
  <si>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</si>
  <si>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</si>
  <si>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</si>
  <si>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</si>
  <si>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</si>
  <si>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</si>
  <si>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</si>
  <si>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</si>
  <si>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</si>
  <si>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</si>
  <si>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</si>
  <si>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</si>
  <si>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</si>
  <si>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</si>
  <si>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</si>
  <si>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</si>
  <si>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</si>
  <si>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</si>
  <si>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</si>
  <si>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</si>
  <si>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</si>
  <si>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</si>
  <si>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</si>
  <si>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</si>
  <si>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</si>
  <si>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</si>
  <si>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</si>
  <si>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</si>
  <si>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</si>
  <si>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</si>
  <si>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</si>
  <si>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</si>
  <si>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</si>
  <si>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</si>
  <si>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</si>
  <si>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</si>
  <si>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</si>
  <si>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</si>
  <si>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</si>
  <si>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</si>
  <si>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</si>
  <si>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</si>
  <si>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</si>
  <si>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</si>
  <si>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</si>
  <si>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</si>
  <si>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</si>
  <si>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</si>
  <si>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</si>
  <si>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</si>
  <si>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</si>
  <si>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</si>
  <si>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</si>
  <si>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</si>
  <si>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</si>
  <si>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</si>
  <si>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</si>
  <si>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</si>
  <si>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</si>
  <si>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</si>
  <si>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</si>
  <si>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</si>
  <si>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</si>
  <si>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</si>
  <si>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</si>
  <si>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</si>
  <si>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</si>
  <si>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</si>
  <si>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</si>
  <si>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</si>
  <si>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</si>
  <si>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</si>
  <si>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</si>
  <si>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</si>
  <si>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</si>
  <si>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</si>
  <si>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</si>
  <si>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</si>
  <si>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</si>
  <si>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</si>
  <si>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</si>
  <si>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</si>
  <si>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</si>
  <si>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</si>
  <si>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</si>
  <si>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</si>
  <si>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</si>
  <si>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</si>
  <si>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</si>
  <si>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</si>
  <si>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</si>
  <si>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</si>
  <si>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</si>
  <si>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</si>
  <si>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</si>
  <si>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</si>
  <si>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</si>
  <si>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</si>
  <si>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</si>
  <si>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</si>
  <si>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</si>
  <si>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</si>
  <si>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</si>
  <si>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</si>
  <si>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</si>
  <si>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</si>
  <si>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</si>
  <si>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</si>
  <si>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</si>
  <si>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</si>
  <si>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</si>
  <si>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</si>
  <si>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</si>
  <si>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</si>
  <si>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</si>
  <si>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</si>
  <si>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</si>
  <si>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</si>
  <si>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</si>
  <si>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</si>
  <si>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</si>
  <si>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</si>
  <si>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</si>
  <si>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</si>
  <si>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</si>
  <si>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</si>
  <si>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</si>
  <si>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</si>
  <si>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</si>
  <si>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</si>
  <si>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</si>
  <si>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</si>
  <si>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</si>
  <si>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</si>
  <si>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</si>
  <si>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</si>
  <si>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</si>
  <si>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</si>
  <si>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</si>
  <si>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</si>
  <si>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</si>
  <si>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</si>
  <si>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</si>
  <si>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</si>
  <si>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</si>
  <si>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</si>
  <si>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</si>
  <si>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</si>
  <si>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</si>
  <si>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</si>
  <si>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</si>
  <si>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</si>
  <si>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</si>
  <si>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</si>
  <si>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</si>
  <si>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</si>
  <si>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</si>
  <si>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</si>
  <si>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</si>
  <si>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</si>
  <si>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</si>
  <si>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</si>
  <si>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</si>
  <si>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</si>
  <si>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</si>
  <si>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</si>
  <si>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</si>
  <si>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</si>
  <si>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</si>
  <si>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</si>
  <si>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</si>
  <si>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</si>
  <si>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</si>
  <si>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</si>
  <si>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</si>
  <si>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</si>
  <si>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</si>
  <si>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</si>
  <si>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</si>
  <si>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</si>
  <si>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</si>
  <si>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</si>
  <si>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</si>
  <si>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</si>
  <si>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</si>
  <si>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</si>
  <si>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</si>
  <si>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</si>
  <si>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</si>
  <si>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</si>
  <si>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</si>
  <si>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</si>
  <si>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</si>
  <si>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</si>
  <si>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</si>
  <si>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</si>
  <si>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</si>
  <si>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</si>
  <si>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</si>
  <si>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</si>
  <si>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</si>
  <si>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</si>
  <si>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</si>
  <si>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</si>
  <si>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</si>
  <si>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</si>
  <si>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</si>
  <si>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</si>
  <si>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</si>
  <si>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</si>
  <si>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</si>
  <si>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</si>
  <si>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</si>
  <si>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</si>
  <si>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</si>
  <si>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</si>
  <si>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</si>
  <si>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</si>
  <si>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</si>
  <si>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</si>
  <si>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</si>
  <si>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</si>
  <si>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</si>
  <si>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</si>
  <si>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</si>
  <si>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</si>
  <si>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</si>
  <si>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</si>
  <si>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</si>
  <si>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</si>
  <si>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</si>
  <si>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</si>
  <si>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</si>
  <si>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</si>
  <si>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</si>
  <si>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</si>
  <si>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</si>
  <si>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</si>
  <si>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</si>
  <si>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</si>
  <si>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</si>
  <si>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</si>
  <si>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</si>
  <si>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</si>
  <si>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</si>
  <si>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</si>
  <si>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</si>
  <si>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</si>
  <si>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</si>
  <si>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</si>
  <si>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</si>
  <si>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</si>
  <si>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</si>
  <si>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</si>
  <si>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</si>
  <si>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</si>
  <si>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</si>
  <si>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</si>
  <si>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</si>
  <si>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</si>
  <si>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</si>
  <si>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</si>
  <si>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</si>
  <si>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</si>
  <si>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</si>
  <si>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</si>
  <si>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</si>
  <si>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</si>
  <si>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</si>
  <si>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</si>
  <si>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</si>
  <si>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</si>
  <si>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</si>
  <si>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</si>
  <si>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</si>
  <si>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</si>
  <si>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</si>
  <si>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</si>
  <si>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</si>
  <si>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</si>
  <si>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</si>
  <si>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</si>
  <si>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</si>
  <si>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</si>
  <si>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</si>
  <si>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</si>
  <si>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</si>
  <si>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</si>
  <si>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</si>
  <si>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</si>
  <si>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</si>
  <si>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</si>
  <si>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</si>
  <si>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</si>
  <si>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</si>
  <si>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</si>
  <si>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</si>
  <si>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</si>
  <si>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</si>
  <si>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</si>
  <si>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</si>
  <si>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</si>
  <si>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</si>
  <si>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</si>
  <si>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</si>
  <si>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</si>
  <si>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</si>
  <si>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</si>
  <si>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</si>
  <si>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</si>
  <si>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</si>
  <si>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</si>
  <si>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</si>
  <si>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</si>
  <si>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</si>
  <si>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</si>
  <si>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</si>
  <si>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</si>
  <si>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</si>
  <si>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</si>
  <si>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</si>
  <si>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</si>
  <si>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</si>
  <si>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</si>
  <si>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</si>
  <si>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</si>
  <si>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</si>
  <si>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</si>
  <si>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</si>
  <si>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</si>
  <si>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</si>
  <si>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</si>
  <si>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</si>
  <si>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</si>
  <si>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</si>
  <si>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</si>
  <si>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</si>
  <si>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</si>
  <si>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</si>
  <si>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</si>
  <si>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</si>
  <si>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</si>
  <si>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</si>
  <si>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</si>
  <si>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</si>
  <si>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</si>
  <si>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</si>
  <si>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</si>
  <si>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</si>
  <si>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</si>
  <si>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</si>
  <si>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</si>
  <si>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</si>
  <si>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</si>
  <si>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</si>
  <si>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</si>
  <si>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</si>
  <si>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</si>
  <si>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</si>
  <si>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</si>
  <si>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</si>
  <si>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</si>
  <si>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</si>
  <si>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</si>
  <si>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</si>
  <si>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</si>
  <si>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</si>
  <si>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</si>
  <si>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</si>
  <si>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</si>
  <si>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</si>
  <si>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</si>
  <si>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</si>
  <si>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</si>
  <si>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</si>
  <si>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</si>
  <si>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</si>
  <si>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</si>
  <si>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</si>
  <si>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</si>
  <si>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</si>
  <si>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</si>
  <si>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</si>
  <si>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</si>
  <si>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</si>
  <si>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</si>
  <si>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</si>
  <si>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</si>
  <si>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</si>
  <si>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</si>
  <si>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</si>
  <si>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</si>
  <si>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</si>
  <si>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</si>
  <si>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</si>
  <si>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</si>
  <si>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</si>
  <si>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</si>
  <si>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</si>
  <si>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</si>
  <si>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</si>
  <si>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</si>
  <si>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</si>
  <si>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</si>
  <si>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</si>
  <si>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</si>
  <si>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</si>
  <si>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</si>
  <si>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</si>
  <si>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</si>
  <si>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</si>
  <si>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</si>
  <si>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</si>
  <si>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</si>
  <si>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</si>
  <si>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</si>
  <si>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</si>
  <si>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</si>
  <si>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</si>
  <si>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</si>
  <si>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</si>
  <si>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</si>
  <si>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</si>
  <si>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</si>
  <si>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</si>
  <si>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</si>
  <si>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</si>
  <si>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</si>
  <si>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</si>
  <si>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</si>
  <si>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</si>
  <si>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</si>
  <si>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</si>
  <si>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</si>
  <si>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</si>
  <si>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</si>
  <si>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</si>
  <si>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</si>
  <si>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</si>
  <si>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</si>
  <si>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</si>
  <si>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</si>
  <si>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</si>
  <si>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</si>
  <si>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</si>
  <si>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</si>
  <si>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</si>
  <si>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</si>
  <si>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</si>
  <si>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</si>
  <si>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</si>
  <si>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</si>
  <si>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</si>
  <si>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</si>
  <si>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</si>
  <si>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</si>
  <si>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</si>
  <si>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</si>
  <si>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</si>
  <si>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</si>
  <si>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</si>
  <si>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</si>
  <si>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</si>
  <si>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</si>
  <si>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</si>
  <si>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</si>
  <si>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</si>
  <si>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</si>
  <si>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</si>
  <si>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</si>
  <si>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</si>
  <si>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</si>
  <si>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</si>
  <si>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</si>
  <si>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</si>
  <si>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</si>
  <si>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</si>
  <si>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</si>
  <si>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</si>
  <si>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</si>
  <si>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</si>
  <si>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</si>
  <si>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</si>
  <si>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</si>
  <si>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</si>
  <si>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</si>
  <si>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</si>
  <si>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</si>
  <si>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</si>
  <si>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</si>
  <si>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</si>
  <si>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</si>
  <si>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</si>
  <si>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</si>
  <si>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</si>
  <si>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</si>
  <si>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</si>
  <si>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</si>
  <si>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</si>
  <si>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</si>
  <si>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</si>
  <si>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</si>
  <si>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</si>
  <si>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</si>
  <si>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</si>
  <si>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</si>
  <si>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</si>
  <si>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</si>
  <si>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</si>
  <si>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</si>
  <si>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</si>
  <si>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</si>
  <si>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</si>
  <si>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</si>
  <si>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</si>
  <si>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</si>
  <si>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</si>
  <si>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</si>
  <si>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</si>
  <si>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</si>
  <si>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</si>
  <si>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</si>
  <si>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</si>
  <si>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</si>
  <si>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</si>
  <si>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</si>
  <si>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</si>
  <si>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</si>
  <si>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</si>
  <si>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</si>
  <si>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</si>
  <si>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</si>
  <si>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</si>
  <si>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</si>
  <si>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</si>
  <si>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</si>
  <si>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</si>
  <si>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</si>
  <si>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</si>
  <si>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</si>
  <si>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</si>
  <si>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</si>
  <si>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</si>
  <si>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</si>
  <si>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</si>
  <si>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</si>
  <si>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</si>
  <si>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</si>
  <si>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</si>
  <si>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</si>
  <si>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</si>
  <si>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</si>
  <si>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</si>
  <si>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</si>
  <si>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</si>
  <si>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</si>
  <si>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</si>
  <si>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</si>
  <si>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</si>
  <si>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</si>
  <si>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</si>
  <si>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</si>
  <si>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</si>
  <si>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</si>
  <si>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</si>
  <si>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</si>
  <si>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</si>
  <si>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</si>
  <si>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</si>
  <si>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</si>
  <si>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</si>
  <si>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</si>
  <si>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</si>
  <si>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</si>
  <si>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</si>
  <si>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</si>
  <si>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</si>
  <si>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</si>
  <si>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</si>
  <si>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</si>
  <si>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</si>
  <si>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</si>
  <si>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</si>
  <si>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</si>
  <si>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</si>
  <si>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</si>
  <si>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</si>
  <si>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</si>
  <si>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</si>
  <si>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</si>
  <si>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</si>
  <si>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</si>
  <si>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</si>
  <si>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</si>
  <si>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</si>
  <si>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</si>
  <si>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</si>
  <si>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</si>
  <si>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</si>
  <si>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</si>
  <si>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</si>
  <si>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</si>
  <si>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</si>
  <si>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</si>
  <si>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</si>
  <si>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</si>
  <si>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</si>
  <si>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</si>
  <si>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</si>
  <si>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</si>
  <si>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</si>
  <si>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</si>
  <si>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</si>
  <si>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</si>
  <si>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</si>
  <si>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</si>
  <si>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</si>
  <si>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</si>
  <si>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</si>
  <si>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</si>
  <si>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</si>
  <si>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</si>
  <si>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</si>
  <si>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</si>
  <si>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</si>
  <si>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</si>
  <si>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</si>
  <si>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</si>
  <si>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</si>
  <si>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</si>
  <si>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</si>
  <si>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</si>
  <si>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</si>
  <si>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</si>
  <si>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</si>
  <si>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</si>
  <si>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</si>
  <si>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</si>
  <si>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</si>
  <si>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</si>
  <si>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</si>
  <si>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</si>
  <si>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</si>
  <si>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</si>
  <si>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</si>
  <si>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</si>
  <si>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</si>
  <si>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</si>
  <si>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</si>
  <si>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</si>
  <si>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</si>
  <si>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</si>
  <si>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</si>
  <si>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</si>
  <si>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</si>
  <si>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</si>
  <si>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</si>
  <si>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</si>
  <si>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</si>
  <si>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</si>
  <si>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</si>
  <si>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</si>
  <si>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</si>
  <si>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</si>
  <si>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</si>
  <si>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</si>
  <si>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</si>
  <si>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</si>
  <si>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</si>
  <si>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</si>
  <si>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</si>
  <si>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</si>
  <si>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</si>
  <si>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</si>
  <si>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</si>
  <si>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</si>
  <si>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</si>
  <si>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</si>
  <si>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</si>
  <si>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</si>
  <si>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</si>
  <si>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</si>
  <si>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</si>
  <si>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</si>
  <si>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</si>
  <si>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</si>
  <si>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</si>
  <si>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</si>
  <si>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</si>
  <si>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</si>
  <si>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</si>
  <si>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</si>
  <si>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</si>
  <si>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</si>
  <si>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</si>
  <si>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</si>
  <si>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</si>
  <si>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</si>
  <si>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</si>
  <si>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</si>
  <si>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</si>
  <si>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</si>
  <si>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</si>
  <si>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</si>
  <si>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</si>
  <si>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</si>
  <si>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</si>
  <si>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</si>
  <si>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</si>
  <si>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</si>
  <si>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</si>
  <si>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</si>
  <si>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</si>
  <si>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</si>
  <si>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</si>
  <si>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</si>
  <si>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</si>
  <si>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</si>
  <si>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</si>
  <si>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</si>
  <si>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</si>
  <si>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</si>
  <si>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</si>
  <si>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</si>
  <si>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</si>
  <si>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</si>
  <si>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</si>
  <si>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</si>
  <si>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</si>
  <si>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</si>
  <si>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</si>
  <si>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</si>
  <si>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</si>
  <si>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</si>
  <si>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</si>
  <si>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</si>
  <si>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</si>
  <si>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</si>
  <si>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</si>
  <si>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</si>
  <si>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</si>
  <si>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</si>
  <si>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</si>
  <si>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</si>
  <si>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</si>
  <si>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</si>
  <si>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</si>
  <si>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</si>
  <si>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</si>
  <si>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</si>
  <si>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</si>
  <si>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</si>
  <si>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</si>
  <si>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</si>
  <si>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</si>
  <si>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</si>
  <si>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</si>
  <si>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</si>
  <si>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</si>
  <si>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</si>
  <si>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</si>
  <si>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</si>
  <si>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</si>
  <si>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</si>
  <si>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</si>
  <si>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</si>
  <si>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</si>
  <si>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</si>
  <si>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</si>
  <si>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</si>
  <si>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</si>
  <si>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</si>
  <si>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</si>
  <si>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</si>
  <si>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</si>
  <si>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</si>
  <si>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</si>
  <si>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</si>
  <si>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</si>
  <si>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</si>
  <si>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</si>
  <si>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</si>
  <si>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</si>
  <si>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</si>
  <si>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</si>
  <si>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</si>
  <si>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</si>
  <si>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</si>
  <si>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</si>
  <si>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</si>
  <si>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</si>
  <si>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</si>
  <si>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</si>
  <si>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</si>
  <si>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</si>
  <si>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</si>
  <si>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</si>
  <si>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</si>
  <si>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</si>
  <si>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</si>
  <si>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</si>
  <si>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</si>
  <si>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</si>
  <si>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</si>
  <si>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</si>
  <si>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</si>
  <si>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</si>
  <si>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</si>
  <si>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</si>
  <si>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</si>
  <si>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</si>
  <si>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</si>
  <si>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</si>
  <si>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</si>
  <si>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</si>
  <si>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</si>
  <si>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</si>
  <si>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</si>
  <si>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</si>
  <si>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</si>
  <si>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</si>
  <si>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</si>
  <si>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</si>
  <si>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</si>
  <si>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</si>
  <si>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</si>
  <si>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</si>
  <si>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</si>
  <si>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</si>
  <si>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</si>
  <si>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</si>
  <si>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</si>
  <si>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</si>
  <si>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</si>
  <si>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</si>
  <si>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</si>
  <si>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</si>
  <si>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</si>
  <si>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</si>
  <si>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</si>
  <si>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</si>
  <si>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</si>
  <si>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</si>
  <si>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</si>
  <si>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</si>
  <si>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</si>
  <si>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</si>
  <si>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</si>
  <si>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</si>
  <si>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</si>
  <si>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</si>
  <si>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</si>
  <si>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</si>
  <si>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</si>
  <si>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</si>
  <si>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</si>
  <si>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</si>
  <si>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</si>
  <si>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</si>
  <si>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</si>
  <si>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</si>
  <si>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</si>
  <si>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</si>
  <si>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</si>
  <si>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</si>
  <si>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</si>
  <si>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</si>
  <si>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</si>
  <si>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</si>
  <si>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</si>
  <si>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</si>
  <si>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</si>
  <si>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</si>
  <si>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</si>
  <si>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</si>
  <si>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</si>
  <si>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</si>
  <si>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</si>
  <si>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</si>
  <si>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</si>
  <si>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</si>
  <si>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</si>
  <si>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</si>
  <si>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</si>
  <si>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</si>
  <si>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</si>
  <si>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</si>
  <si>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</si>
  <si>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</si>
  <si>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</si>
  <si>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</si>
  <si>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</si>
  <si>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</si>
  <si>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</si>
  <si>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</si>
  <si>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</si>
  <si>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</si>
  <si>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</si>
  <si>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</si>
  <si>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</si>
  <si>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</si>
  <si>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</si>
  <si>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</si>
  <si>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</si>
  <si>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</si>
  <si>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</si>
  <si>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</si>
  <si>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</si>
  <si>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</si>
  <si>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</si>
  <si>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</si>
  <si>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</si>
  <si>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</si>
  <si>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</si>
  <si>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</si>
  <si>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</si>
  <si>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</si>
  <si>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</si>
  <si>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</si>
  <si>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</si>
  <si>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</si>
  <si>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</si>
  <si>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</si>
  <si>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</si>
  <si>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</si>
  <si>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</si>
  <si>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</si>
  <si>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</si>
  <si>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</si>
  <si>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</si>
  <si>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</si>
  <si>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</si>
  <si>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</si>
  <si>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</si>
  <si>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</si>
  <si>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</si>
  <si>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</si>
  <si>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</si>
  <si>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</si>
  <si>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</si>
  <si>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</si>
  <si>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</si>
  <si>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</si>
  <si>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</si>
  <si>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</si>
  <si>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</si>
  <si>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</si>
  <si>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</si>
  <si>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</si>
  <si>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</si>
  <si>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</si>
  <si>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</si>
  <si>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</si>
  <si>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</si>
  <si>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</si>
  <si>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</si>
  <si>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</si>
  <si>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</si>
  <si>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</si>
  <si>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</si>
  <si>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</si>
  <si>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</si>
  <si>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</si>
  <si>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</si>
  <si>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</si>
  <si>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</si>
  <si>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</si>
  <si>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</si>
  <si>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</si>
  <si>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</si>
  <si>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</si>
  <si>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</si>
  <si>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</si>
  <si>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</si>
  <si>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</si>
  <si>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</si>
  <si>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</si>
  <si>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</si>
  <si>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</si>
  <si>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</si>
  <si>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</si>
  <si>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</si>
  <si>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</si>
  <si>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</si>
  <si>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</si>
  <si>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</si>
  <si>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</si>
  <si>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</si>
  <si>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</si>
  <si>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</si>
  <si>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</si>
  <si>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</si>
  <si>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</si>
  <si>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</si>
  <si>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</si>
  <si>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</si>
  <si>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</si>
  <si>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</si>
  <si>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</si>
  <si>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</si>
  <si>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</si>
  <si>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</si>
  <si>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</si>
  <si>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</si>
  <si>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</si>
  <si>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</si>
  <si>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</si>
  <si>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</si>
  <si>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</si>
  <si>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</si>
  <si>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</si>
  <si>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</si>
  <si>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</si>
  <si>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</si>
  <si>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</si>
  <si>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</si>
  <si>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</si>
  <si>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</si>
  <si>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</si>
  <si>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</si>
  <si>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</si>
  <si>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</si>
  <si>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</si>
  <si>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</si>
  <si>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</si>
  <si>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</si>
  <si>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</si>
  <si>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</si>
  <si>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</si>
  <si>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</si>
  <si>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</si>
  <si>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</si>
  <si>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</si>
  <si>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</si>
  <si>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</si>
  <si>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</si>
  <si>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</si>
  <si>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</si>
  <si>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</si>
  <si>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</si>
  <si>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</si>
  <si>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</si>
  <si>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</si>
  <si>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</si>
  <si>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</si>
  <si>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</si>
  <si>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</si>
  <si>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</si>
  <si>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</si>
  <si>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</si>
  <si>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</si>
  <si>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</si>
  <si>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</si>
  <si>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</si>
  <si>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</si>
  <si>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</si>
  <si>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</si>
  <si>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</si>
  <si>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</si>
  <si>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</si>
  <si>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</si>
  <si>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</si>
  <si>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</si>
  <si>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</si>
  <si>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</si>
  <si>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</si>
  <si>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</si>
  <si>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</si>
  <si>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</si>
  <si>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</si>
  <si>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</si>
  <si>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</si>
  <si>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</si>
  <si>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</si>
  <si>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</si>
  <si>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</si>
  <si>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</si>
  <si>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</si>
  <si>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</si>
  <si>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</si>
  <si>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</si>
  <si>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</si>
  <si>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</si>
  <si>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</si>
  <si>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</si>
  <si>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</si>
  <si>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</si>
  <si>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</si>
  <si>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</si>
  <si>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</si>
  <si>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</si>
  <si>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</si>
  <si>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</si>
  <si>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</si>
  <si>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</si>
  <si>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</si>
  <si>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</si>
  <si>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</si>
  <si>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</si>
  <si>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</si>
  <si>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</si>
  <si>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</si>
  <si>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</si>
  <si>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</si>
  <si>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</si>
  <si>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</si>
  <si>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</si>
  <si>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</si>
  <si>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</si>
  <si>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</si>
  <si>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</si>
  <si>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</si>
  <si>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</si>
  <si>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</si>
  <si>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</si>
  <si>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</si>
  <si>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</si>
  <si>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</si>
  <si>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</si>
  <si>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</si>
  <si>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</si>
  <si>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</si>
  <si>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</si>
  <si>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</si>
  <si>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</si>
  <si>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</si>
  <si>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</si>
  <si>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</si>
  <si>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</si>
  <si>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</si>
  <si>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</si>
  <si>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</si>
  <si>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</si>
  <si>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</si>
  <si>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</si>
  <si>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</si>
  <si>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</si>
  <si>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</si>
  <si>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</si>
  <si>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</si>
  <si>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</si>
  <si>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</si>
  <si>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</si>
  <si>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</si>
  <si>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</si>
  <si>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</si>
  <si>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</si>
  <si>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</si>
  <si>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</si>
  <si>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</si>
  <si>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</si>
  <si>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</si>
  <si>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</si>
  <si>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</si>
  <si>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</si>
  <si>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</si>
  <si>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</si>
  <si>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</si>
  <si>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</si>
  <si>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</si>
  <si>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</si>
  <si>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</si>
  <si>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</si>
  <si>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</si>
  <si>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</si>
  <si>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</si>
  <si>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</si>
  <si>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</si>
  <si>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</si>
  <si>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</si>
  <si>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</si>
  <si>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</si>
  <si>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</si>
  <si>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</si>
  <si>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</si>
  <si>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</si>
  <si>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</si>
  <si>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</si>
  <si>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</si>
  <si>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</si>
  <si>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</si>
  <si>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</si>
  <si>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</si>
  <si>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</si>
  <si>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</si>
  <si>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</si>
  <si>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</si>
  <si>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</si>
  <si>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</si>
  <si>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</si>
  <si>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</si>
  <si>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</si>
  <si>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</si>
  <si>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</si>
  <si>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</si>
  <si>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</si>
  <si>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</si>
  <si>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</si>
  <si>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</si>
  <si>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</si>
  <si>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</si>
  <si>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</si>
  <si>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</si>
  <si>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</si>
  <si>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</si>
  <si>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</si>
  <si>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</si>
  <si>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</si>
  <si>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</si>
  <si>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</si>
  <si>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</si>
  <si>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</si>
  <si>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</si>
  <si>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</si>
  <si>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</si>
  <si>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</si>
  <si>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</si>
  <si>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</si>
  <si>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</si>
  <si>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</si>
  <si>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</si>
  <si>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</si>
  <si>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</si>
  <si>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</si>
  <si>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</si>
  <si>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</si>
  <si>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</si>
  <si>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</si>
  <si>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</si>
  <si>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</si>
  <si>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</si>
  <si>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</si>
  <si>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</si>
  <si>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</si>
  <si>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</si>
  <si>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</si>
  <si>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</si>
  <si>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</si>
  <si>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</si>
  <si>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</si>
  <si>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</si>
  <si>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</si>
  <si>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</si>
  <si>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</si>
  <si>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</si>
  <si>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</si>
  <si>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</si>
  <si>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</si>
  <si>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</si>
  <si>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</si>
  <si>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</si>
  <si>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</si>
  <si>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</si>
  <si>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</si>
  <si>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</si>
  <si>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</si>
  <si>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</si>
  <si>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</si>
  <si>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</si>
  <si>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</si>
  <si>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</si>
  <si>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</si>
  <si>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</si>
  <si>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</si>
  <si>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</si>
  <si>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</si>
  <si>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</si>
  <si>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</si>
  <si>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</si>
  <si>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</si>
  <si>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</si>
  <si>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</si>
  <si>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</si>
  <si>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</si>
  <si>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</si>
  <si>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</si>
  <si>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</si>
  <si>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</si>
  <si>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</si>
  <si>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</si>
  <si>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</si>
  <si>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</si>
  <si>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</si>
  <si>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</si>
  <si>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</si>
  <si>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</si>
  <si>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</si>
  <si>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</si>
  <si>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</si>
  <si>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</si>
  <si>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</si>
  <si>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</si>
  <si>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</si>
  <si>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</si>
  <si>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</si>
  <si>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</si>
  <si>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</si>
  <si>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</si>
  <si>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</si>
  <si>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</si>
  <si>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</si>
  <si>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</si>
  <si>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</si>
  <si>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</si>
  <si>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</si>
  <si>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</si>
  <si>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</si>
  <si>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</si>
  <si>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</si>
  <si>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</si>
  <si>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</si>
  <si>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</si>
  <si>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</si>
  <si>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</si>
  <si>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</si>
  <si>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</si>
  <si>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</si>
  <si>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</si>
  <si>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</si>
  <si>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</si>
  <si>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</si>
  <si>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</si>
  <si>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</si>
  <si>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</si>
  <si>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</si>
  <si>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</si>
  <si>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</si>
  <si>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</si>
  <si>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</si>
  <si>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</si>
  <si>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</si>
  <si>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</si>
  <si>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</si>
  <si>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</si>
  <si>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</si>
  <si>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</si>
  <si>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</si>
  <si>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</si>
  <si>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</si>
  <si>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</si>
  <si>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</si>
  <si>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</si>
  <si>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</si>
  <si>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</si>
  <si>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</si>
  <si>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</si>
  <si>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</si>
  <si>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</si>
  <si>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</si>
  <si>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</si>
  <si>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</si>
  <si>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</si>
  <si>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</si>
  <si>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</si>
  <si>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</si>
  <si>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</si>
  <si>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</si>
  <si>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</si>
  <si>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</si>
  <si>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</si>
  <si>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</si>
  <si>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</si>
  <si>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</si>
  <si>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</si>
  <si>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</si>
  <si>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</si>
  <si>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</si>
  <si>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</si>
  <si>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</si>
  <si>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</si>
  <si>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</si>
  <si>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</si>
  <si>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</si>
  <si>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</si>
  <si>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</si>
  <si>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</si>
  <si>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</si>
  <si>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</si>
  <si>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</si>
  <si>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</si>
  <si>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</si>
  <si>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</si>
  <si>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</si>
  <si>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</si>
  <si>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</si>
  <si>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</si>
  <si>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</si>
  <si>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</si>
  <si>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</si>
  <si>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</si>
  <si>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</si>
  <si>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</si>
  <si>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</si>
  <si>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</si>
  <si>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</si>
  <si>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</si>
  <si>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</si>
  <si>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</si>
  <si>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</si>
  <si>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</si>
  <si>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</si>
  <si>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</si>
  <si>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</si>
  <si>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</si>
  <si>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</si>
  <si>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</si>
  <si>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</si>
  <si>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</si>
  <si>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</si>
  <si>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</si>
  <si>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</si>
  <si>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</si>
  <si>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</si>
  <si>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</si>
  <si>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</si>
  <si>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</si>
  <si>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</si>
  <si>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</si>
  <si>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</si>
  <si>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</si>
  <si>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</si>
  <si>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</si>
  <si>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</si>
  <si>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</si>
  <si>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</si>
  <si>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</si>
  <si>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</si>
  <si>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</si>
  <si>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</si>
  <si>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</si>
  <si>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</si>
  <si>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</si>
  <si>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</si>
  <si>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</si>
  <si>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</si>
  <si>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</si>
  <si>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</si>
  <si>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</si>
  <si>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</si>
  <si>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</si>
  <si>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</si>
  <si>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</si>
  <si>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</si>
  <si>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</si>
  <si>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</si>
  <si>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</si>
  <si>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</si>
  <si>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</si>
  <si>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</si>
  <si>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</si>
  <si>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</si>
  <si>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</si>
  <si>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</si>
  <si>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</si>
  <si>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</si>
  <si>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</si>
  <si>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</si>
  <si>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</si>
  <si>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</si>
  <si>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</si>
  <si>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</si>
  <si>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</si>
  <si>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</si>
  <si>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</si>
  <si>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</si>
  <si>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</si>
  <si>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</si>
  <si>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</si>
  <si>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</si>
  <si>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</si>
  <si>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</si>
  <si>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</si>
  <si>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</si>
  <si>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</si>
  <si>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</si>
  <si>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</si>
  <si>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</si>
  <si>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</si>
  <si>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</si>
  <si>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</si>
  <si>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</si>
  <si>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</si>
  <si>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</si>
  <si>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</si>
  <si>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</si>
  <si>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</si>
  <si>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</si>
  <si>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</si>
  <si>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</si>
  <si>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</si>
  <si>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</si>
  <si>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</si>
  <si>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</si>
  <si>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</si>
  <si>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</si>
  <si>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</si>
  <si>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</si>
  <si>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</si>
  <si>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</si>
  <si>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</si>
  <si>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</si>
  <si>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</si>
  <si>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</si>
  <si>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</si>
  <si>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</si>
  <si>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</si>
  <si>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</si>
  <si>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</si>
  <si>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</si>
  <si>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</si>
  <si>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</si>
  <si>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</si>
  <si>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</si>
  <si>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</si>
  <si>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</si>
  <si>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</si>
  <si>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</si>
  <si>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</si>
  <si>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</si>
  <si>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</si>
  <si>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</si>
  <si>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</si>
  <si>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</si>
  <si>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</si>
  <si>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</si>
  <si>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</si>
  <si>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</si>
  <si>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</si>
  <si>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</si>
  <si>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</si>
  <si>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</si>
  <si>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</si>
  <si>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</si>
  <si>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</si>
  <si>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</si>
  <si>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</si>
  <si>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</si>
  <si>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</si>
  <si>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</si>
  <si>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</si>
  <si>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</si>
  <si>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</si>
  <si>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</si>
  <si>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</si>
  <si>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</si>
  <si>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</si>
  <si>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</si>
  <si>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</si>
  <si>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</si>
  <si>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</si>
  <si>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</si>
  <si>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</si>
  <si>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</si>
  <si>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</si>
  <si>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</si>
  <si>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</si>
  <si>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</si>
  <si>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</si>
  <si>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</si>
  <si>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</si>
  <si>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</si>
  <si>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</si>
  <si>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</si>
  <si>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</si>
  <si>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</si>
  <si>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</si>
  <si>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</si>
  <si>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</si>
  <si>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</si>
  <si>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</si>
  <si>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</si>
  <si>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</si>
  <si>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</si>
  <si>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</si>
  <si>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</si>
  <si>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</si>
  <si>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</si>
  <si>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</si>
  <si>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</si>
  <si>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</si>
  <si>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</si>
  <si>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</si>
  <si>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</si>
  <si>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</si>
  <si>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</si>
  <si>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</si>
  <si>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</si>
  <si>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</si>
  <si>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</si>
  <si>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</si>
  <si>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</si>
  <si>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</si>
  <si>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</si>
  <si>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</si>
  <si>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</si>
  <si>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</si>
  <si>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</si>
  <si>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</si>
  <si>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</si>
  <si>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</si>
  <si>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</si>
  <si>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</si>
  <si>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</si>
  <si>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</si>
  <si>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</si>
  <si>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</si>
  <si>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</si>
  <si>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</si>
  <si>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</si>
  <si>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</si>
  <si>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</si>
  <si>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</si>
  <si>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</si>
  <si>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</si>
  <si>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</si>
  <si>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</si>
  <si>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</si>
  <si>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</si>
  <si>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</si>
  <si>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</si>
  <si>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</si>
  <si>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</si>
  <si>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</si>
  <si>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</si>
  <si>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</si>
  <si>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</si>
  <si>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</si>
  <si>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</si>
  <si>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</si>
  <si>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</si>
  <si>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</si>
  <si>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</si>
  <si>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</si>
  <si>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</si>
  <si>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</si>
  <si>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</si>
  <si>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</si>
  <si>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</si>
  <si>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</si>
  <si>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</si>
  <si>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</si>
  <si>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</si>
  <si>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</si>
  <si>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</si>
  <si>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</si>
  <si>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</si>
  <si>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</si>
  <si>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</si>
  <si>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</si>
  <si>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</si>
  <si>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</si>
  <si>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</si>
  <si>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</si>
  <si>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</si>
  <si>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</si>
  <si>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</si>
  <si>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</si>
  <si>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</si>
  <si>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</si>
  <si>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</si>
  <si>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</si>
  <si>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</si>
  <si>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</si>
  <si>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</si>
  <si>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</si>
  <si>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</si>
  <si>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</si>
  <si>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</si>
  <si>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</si>
  <si>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</si>
  <si>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</si>
  <si>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</si>
  <si>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</si>
  <si>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</si>
  <si>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</si>
  <si>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</si>
  <si>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</si>
  <si>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</si>
  <si>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</si>
  <si>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</si>
  <si>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</si>
  <si>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</si>
  <si>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</si>
  <si>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</si>
  <si>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</si>
  <si>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</si>
  <si>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</si>
  <si>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</si>
  <si>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</si>
  <si>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</si>
  <si>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</si>
  <si>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</si>
  <si>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</si>
  <si>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</si>
  <si>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</si>
  <si>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</si>
  <si>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</si>
  <si>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</si>
  <si>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</si>
  <si>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</si>
  <si>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</si>
  <si>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</si>
  <si>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</si>
  <si>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</si>
  <si>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</si>
  <si>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</si>
  <si>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</si>
  <si>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</si>
  <si>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</si>
  <si>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</si>
  <si>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</si>
  <si>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</si>
  <si>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</si>
  <si>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</si>
  <si>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</si>
  <si>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</si>
  <si>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</si>
  <si>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</si>
  <si>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</si>
  <si>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</si>
  <si>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</si>
  <si>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</si>
  <si>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</si>
  <si>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</si>
  <si>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</si>
  <si>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</si>
  <si>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</si>
  <si>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</si>
  <si>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</si>
  <si>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</si>
  <si>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</si>
  <si>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</si>
  <si>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</si>
  <si>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</si>
  <si>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</si>
  <si>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</si>
  <si>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</si>
  <si>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</si>
  <si>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</si>
  <si>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</si>
  <si>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</si>
  <si>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</si>
  <si>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</si>
  <si>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</si>
  <si>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</si>
  <si>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</si>
  <si>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</si>
  <si>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</si>
  <si>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</si>
  <si>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</si>
  <si>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</si>
  <si>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</si>
  <si>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</si>
  <si>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</si>
  <si>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</si>
  <si>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</si>
  <si>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</si>
  <si>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</si>
  <si>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</si>
  <si>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</si>
  <si>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</si>
  <si>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</si>
  <si>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</si>
  <si>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</si>
  <si>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</si>
  <si>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</si>
  <si>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</si>
  <si>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</si>
  <si>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</si>
  <si>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</si>
  <si>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</si>
  <si>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</si>
  <si>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</si>
  <si>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</si>
  <si>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</si>
  <si>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</si>
  <si>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</si>
  <si>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</si>
  <si>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</si>
  <si>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</si>
  <si>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</si>
  <si>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</si>
  <si>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</si>
  <si>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</si>
  <si>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</si>
  <si>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</si>
  <si>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</si>
  <si>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</si>
  <si>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</si>
  <si>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</si>
  <si>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</si>
  <si>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</si>
  <si>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</si>
  <si>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</si>
  <si>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</si>
  <si>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</si>
  <si>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</si>
  <si>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</si>
  <si>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</si>
  <si>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</si>
  <si>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</si>
  <si>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</si>
  <si>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</si>
  <si>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</si>
  <si>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</si>
  <si>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</si>
  <si>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</si>
  <si>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</si>
  <si>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</si>
  <si>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</si>
  <si>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</si>
  <si>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</si>
  <si>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</si>
  <si>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</si>
  <si>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</si>
  <si>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</si>
  <si>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</si>
  <si>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</si>
  <si>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</si>
  <si>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</si>
  <si>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</si>
  <si>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</si>
  <si>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</si>
  <si>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</si>
  <si>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</si>
  <si>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</si>
  <si>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</si>
  <si>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</si>
  <si>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</si>
  <si>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</si>
  <si>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</si>
  <si>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</si>
  <si>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</si>
  <si>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</si>
  <si>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</si>
  <si>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</si>
  <si>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</si>
  <si>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</si>
  <si>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</si>
  <si>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</si>
  <si>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</si>
  <si>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</si>
  <si>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</si>
  <si>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</si>
  <si>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</si>
  <si>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</si>
  <si>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</si>
  <si>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</si>
  <si>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</si>
  <si>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</si>
  <si>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</si>
  <si>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</si>
  <si>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</si>
  <si>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</si>
  <si>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</si>
  <si>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</si>
  <si>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</si>
  <si>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</si>
  <si>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</si>
  <si>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</si>
  <si>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</si>
  <si>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</si>
  <si>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</si>
  <si>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</si>
  <si>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</si>
  <si>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</si>
  <si>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</si>
  <si>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</si>
  <si>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</si>
  <si>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</si>
  <si>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</si>
  <si>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</si>
  <si>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</si>
  <si>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</si>
  <si>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</si>
  <si>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</si>
  <si>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</si>
  <si>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</si>
  <si>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</si>
  <si>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</si>
  <si>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</si>
  <si>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</si>
  <si>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</si>
  <si>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</si>
  <si>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</si>
  <si>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</si>
  <si>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</si>
  <si>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</si>
  <si>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</si>
  <si>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</si>
  <si>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</si>
  <si>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</si>
  <si>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</si>
  <si>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</si>
  <si>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</si>
  <si>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</si>
  <si>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</si>
  <si>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</si>
  <si>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</si>
  <si>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</si>
  <si>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</si>
  <si>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</si>
  <si>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</si>
  <si>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</si>
  <si>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</si>
  <si>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</si>
  <si>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</si>
  <si>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</si>
  <si>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</si>
  <si>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</si>
  <si>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</si>
  <si>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</si>
  <si>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</si>
  <si>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</si>
  <si>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</si>
  <si>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</si>
  <si>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</si>
  <si>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</si>
  <si>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</si>
  <si>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</si>
  <si>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</si>
  <si>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</si>
  <si>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</si>
  <si>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</si>
  <si>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</si>
  <si>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</si>
  <si>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</si>
  <si>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</si>
  <si>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</si>
  <si>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</si>
  <si>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</si>
  <si>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</si>
  <si>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</si>
  <si>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</si>
  <si>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</si>
  <si>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</si>
  <si>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</si>
  <si>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</si>
  <si>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</si>
  <si>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</si>
  <si>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</si>
  <si>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</si>
  <si>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</si>
  <si>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</si>
  <si>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</si>
  <si>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</si>
  <si>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</si>
  <si>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</si>
  <si>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</si>
  <si>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</si>
  <si>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</si>
  <si>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</si>
  <si>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</si>
  <si>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</si>
  <si>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</si>
  <si>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</si>
  <si>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</si>
  <si>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</si>
  <si>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</si>
  <si>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</si>
  <si>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</si>
  <si>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</si>
  <si>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</si>
  <si>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</si>
  <si>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</si>
  <si>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</si>
  <si>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</si>
  <si>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</si>
  <si>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</si>
  <si>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</si>
  <si>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</si>
  <si>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</si>
  <si>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</si>
  <si>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</si>
  <si>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</si>
  <si>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</si>
  <si>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</si>
  <si>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</si>
  <si>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</si>
  <si>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</si>
  <si>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</si>
  <si>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</si>
  <si>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</si>
  <si>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</si>
  <si>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</si>
  <si>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</si>
  <si>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</si>
  <si>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</si>
  <si>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</si>
  <si>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</si>
  <si>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</si>
  <si>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</si>
  <si>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</si>
  <si>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</si>
  <si>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</si>
  <si>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</si>
  <si>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</si>
  <si>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</si>
  <si>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</si>
  <si>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</si>
  <si>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</si>
  <si>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</si>
  <si>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</si>
  <si>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</si>
  <si>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</si>
  <si>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</si>
  <si>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</si>
  <si>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</si>
  <si>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</si>
  <si>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</si>
  <si>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</si>
  <si>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</si>
  <si>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</si>
  <si>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</si>
  <si>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</si>
  <si>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</si>
  <si>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</si>
  <si>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</si>
  <si>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</si>
  <si>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</si>
  <si>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</si>
  <si>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</si>
  <si>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</si>
  <si>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</si>
  <si>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</si>
  <si>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</si>
  <si>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</si>
  <si>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</si>
  <si>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</si>
  <si>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</si>
  <si>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</si>
  <si>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</si>
  <si>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</si>
  <si>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</si>
  <si>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</si>
  <si>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</si>
  <si>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</si>
  <si>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</si>
  <si>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</si>
  <si>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</si>
  <si>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</si>
  <si>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</si>
  <si>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</si>
  <si>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</si>
  <si>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</si>
  <si>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</si>
  <si>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</si>
  <si>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</si>
  <si>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</si>
  <si>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</si>
  <si>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</si>
  <si>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</si>
  <si>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</si>
  <si>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</si>
  <si>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</si>
  <si>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</si>
  <si>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</si>
  <si>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</si>
  <si>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</si>
  <si>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</si>
  <si>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</si>
  <si>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</si>
  <si>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</si>
  <si>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</si>
  <si>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</si>
  <si>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</si>
  <si>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</si>
  <si>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</si>
  <si>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</si>
  <si>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</si>
  <si>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</si>
  <si>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</si>
  <si>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</si>
  <si>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</si>
  <si>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</si>
  <si>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</si>
  <si>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</si>
  <si>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</si>
  <si>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</si>
  <si>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</si>
  <si>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</si>
  <si>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</si>
  <si>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</si>
  <si>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</si>
  <si>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</si>
  <si>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</si>
  <si>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</si>
  <si>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</si>
  <si>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</si>
  <si>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</si>
  <si>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</si>
  <si>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</si>
  <si>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</si>
  <si>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</si>
  <si>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</si>
  <si>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</si>
  <si>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</si>
  <si>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</si>
  <si>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</si>
  <si>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</si>
  <si>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</si>
  <si>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</si>
  <si>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</si>
  <si>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</si>
  <si>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</si>
  <si>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</si>
  <si>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</si>
  <si>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</si>
  <si>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</si>
  <si>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</si>
  <si>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</si>
  <si>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</si>
  <si>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</si>
  <si>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</si>
  <si>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</si>
  <si>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</si>
  <si>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</si>
  <si>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</si>
  <si>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</si>
  <si>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</si>
  <si>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</si>
  <si>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</si>
  <si>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</si>
  <si>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</si>
  <si>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</si>
  <si>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</si>
  <si>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</si>
  <si>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</si>
  <si>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</si>
  <si>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</si>
  <si>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</si>
  <si>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</si>
  <si>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</si>
  <si>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</si>
  <si>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</si>
  <si>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</si>
  <si>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</si>
  <si>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</si>
  <si>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</si>
  <si>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</si>
  <si>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</si>
  <si>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</si>
  <si>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</si>
  <si>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</si>
  <si>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</si>
  <si>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</si>
  <si>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</si>
  <si>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</si>
  <si>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</si>
  <si>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</si>
  <si>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</si>
  <si>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</si>
  <si>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</si>
  <si>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</si>
  <si>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</si>
  <si>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</si>
  <si>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</si>
  <si>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</si>
  <si>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</si>
  <si>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</si>
  <si>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</si>
  <si>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</si>
  <si>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</si>
  <si>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</si>
  <si>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</si>
  <si>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</si>
  <si>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</si>
  <si>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</si>
  <si>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</si>
  <si>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</si>
  <si>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</si>
  <si>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</si>
  <si>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</si>
  <si>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</si>
  <si>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</si>
  <si>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</si>
  <si>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</si>
  <si>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</si>
  <si>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</si>
  <si>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</si>
  <si>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</si>
  <si>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</si>
  <si>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</si>
  <si>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</si>
  <si>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</si>
  <si>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</si>
  <si>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</si>
  <si>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</si>
  <si>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</si>
  <si>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</si>
  <si>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</si>
  <si>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</si>
  <si>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</si>
  <si>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</si>
  <si>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</si>
  <si>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</si>
  <si>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</si>
  <si>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</si>
  <si>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</si>
  <si>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</si>
  <si>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</si>
  <si>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</si>
  <si>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</si>
  <si>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</si>
  <si>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</si>
  <si>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</si>
  <si>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</si>
  <si>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</si>
  <si>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</si>
  <si>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</si>
  <si>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</si>
  <si>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</si>
  <si>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</si>
  <si>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</si>
  <si>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</si>
  <si>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</si>
  <si>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</si>
  <si>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</si>
  <si>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</si>
  <si>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</si>
  <si>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</si>
  <si>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</si>
  <si>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</si>
  <si>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</si>
  <si>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</si>
  <si>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</si>
  <si>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</si>
  <si>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</si>
  <si>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</si>
  <si>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</si>
  <si>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</si>
  <si>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</si>
  <si>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</si>
  <si>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</si>
  <si>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</si>
  <si>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</si>
  <si>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</si>
  <si>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</si>
  <si>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</si>
  <si>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</si>
  <si>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</si>
  <si>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</si>
  <si>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</si>
  <si>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</si>
  <si>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</si>
  <si>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</si>
  <si>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</si>
  <si>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</si>
  <si>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</si>
  <si>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</si>
  <si>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</si>
  <si>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</si>
  <si>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</si>
  <si>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</si>
  <si>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</si>
  <si>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</si>
  <si>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</si>
  <si>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</si>
  <si>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</si>
  <si>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</si>
  <si>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</si>
  <si>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</si>
  <si>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</si>
  <si>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</si>
  <si>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</si>
  <si>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</si>
  <si>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</si>
  <si>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</si>
  <si>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</si>
  <si>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</si>
  <si>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</si>
  <si>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</si>
  <si>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</si>
  <si>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</si>
  <si>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</si>
  <si>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</si>
  <si>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</si>
  <si>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</si>
  <si>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</si>
  <si>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</si>
  <si>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</si>
  <si>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</si>
  <si>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</si>
  <si>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</si>
  <si>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</si>
  <si>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</si>
  <si>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</si>
  <si>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</si>
  <si>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</si>
  <si>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</si>
  <si>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</si>
  <si>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</si>
  <si>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</si>
  <si>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</si>
  <si>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</si>
  <si>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</si>
  <si>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</si>
  <si>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</si>
  <si>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</si>
  <si>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</si>
  <si>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</si>
  <si>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</si>
  <si>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</si>
  <si>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</si>
  <si>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</si>
  <si>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</si>
  <si>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</si>
  <si>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</si>
  <si>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</si>
  <si>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</si>
  <si>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</si>
  <si>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</si>
  <si>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</si>
  <si>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</si>
  <si>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</si>
  <si>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</si>
  <si>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</si>
  <si>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</si>
  <si>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</si>
  <si>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</si>
  <si>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</si>
  <si>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</si>
  <si>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</si>
  <si>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</si>
  <si>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</si>
  <si>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</si>
  <si>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</si>
  <si>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</si>
  <si>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</si>
  <si>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</si>
  <si>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</si>
  <si>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</si>
  <si>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</si>
  <si>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</si>
  <si>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</si>
  <si>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</si>
  <si>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</si>
  <si>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</si>
  <si>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</si>
  <si>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</si>
  <si>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</si>
  <si>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</si>
  <si>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</si>
  <si>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</si>
  <si>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</si>
  <si>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</si>
  <si>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</si>
  <si>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</si>
  <si>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</si>
  <si>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</si>
  <si>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</si>
  <si>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</si>
  <si>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</si>
  <si>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</si>
  <si>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</si>
  <si>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</si>
  <si>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</si>
  <si>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</si>
  <si>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</si>
  <si>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</si>
  <si>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</si>
  <si>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</si>
  <si>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</si>
  <si>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</si>
  <si>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</si>
  <si>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</si>
  <si>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</si>
  <si>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</si>
  <si>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</si>
  <si>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</si>
  <si>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</si>
  <si>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</si>
  <si>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</si>
  <si>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</si>
  <si>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</si>
  <si>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</si>
  <si>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</si>
  <si>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</si>
  <si>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</si>
  <si>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</si>
  <si>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</si>
  <si>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</si>
  <si>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</si>
  <si>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</si>
  <si>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</si>
  <si>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</si>
  <si>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</si>
  <si>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</si>
  <si>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</si>
  <si>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</si>
  <si>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</si>
  <si>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</si>
  <si>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</si>
  <si>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</si>
  <si>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</si>
  <si>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</si>
  <si>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</si>
  <si>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</si>
  <si>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</si>
  <si>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</si>
  <si>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</si>
  <si>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</si>
  <si>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</si>
  <si>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</si>
  <si>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</si>
  <si>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</si>
  <si>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</si>
  <si>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</si>
  <si>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</si>
  <si>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</si>
  <si>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</si>
  <si>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</si>
  <si>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</si>
  <si>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</si>
  <si>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</si>
  <si>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</si>
  <si>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</si>
  <si>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</si>
  <si>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</si>
  <si>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</si>
  <si>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</si>
  <si>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</si>
  <si>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</si>
  <si>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</si>
  <si>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</si>
  <si>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</si>
  <si>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</si>
  <si>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</si>
  <si>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</si>
  <si>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</si>
  <si>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</si>
  <si>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</si>
  <si>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</si>
  <si>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</si>
  <si>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</si>
  <si>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</si>
  <si>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</si>
  <si>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</si>
  <si>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</si>
  <si>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</si>
  <si>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</si>
  <si>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</si>
  <si>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</si>
  <si>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</si>
  <si>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</si>
  <si>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</si>
  <si>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</si>
  <si>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</si>
  <si>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</si>
  <si>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</si>
  <si>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</si>
  <si>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</si>
  <si>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</si>
  <si>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</si>
  <si>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</si>
  <si>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</si>
  <si>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</si>
  <si>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</si>
  <si>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</si>
  <si>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</si>
  <si>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</si>
  <si>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</si>
  <si>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</si>
  <si>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</si>
  <si>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</si>
  <si>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</si>
  <si>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</si>
  <si>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</si>
  <si>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</si>
  <si>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</si>
  <si>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</si>
  <si>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</si>
  <si>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</si>
  <si>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</si>
  <si>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</si>
  <si>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</si>
  <si>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</si>
  <si>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</si>
  <si>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</si>
  <si>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</si>
  <si>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</si>
  <si>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</si>
  <si>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</si>
  <si>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</si>
  <si>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</si>
  <si>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</si>
  <si>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</si>
  <si>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</si>
  <si>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</si>
  <si>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</si>
  <si>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</si>
  <si>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</si>
  <si>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</si>
  <si>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</si>
  <si>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</si>
  <si>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</si>
  <si>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</si>
  <si>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</si>
  <si>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</si>
  <si>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</si>
  <si>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</si>
  <si>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</si>
  <si>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</si>
  <si>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</si>
  <si>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</si>
  <si>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</si>
  <si>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</si>
  <si>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</si>
  <si>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</si>
  <si>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</si>
  <si>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</si>
  <si>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</si>
  <si>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</si>
  <si>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</si>
  <si>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</si>
  <si>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</si>
  <si>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</si>
  <si>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</si>
  <si>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</si>
  <si>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</si>
  <si>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</si>
  <si>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</si>
  <si>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</si>
  <si>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</si>
  <si>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</si>
  <si>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</si>
  <si>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</si>
  <si>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</si>
  <si>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</si>
  <si>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</si>
  <si>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</si>
  <si>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</si>
  <si>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</si>
  <si>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</si>
  <si>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</si>
  <si>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</si>
  <si>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</si>
  <si>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</si>
  <si>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</si>
  <si>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</si>
  <si>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</si>
  <si>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</si>
  <si>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</si>
  <si>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</si>
  <si>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</si>
  <si>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</si>
  <si>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</si>
  <si>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</si>
  <si>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</si>
  <si>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</si>
  <si>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</si>
  <si>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</si>
  <si>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</si>
  <si>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</si>
  <si>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</si>
  <si>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</si>
  <si>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</si>
  <si>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</si>
  <si>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</si>
  <si>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</si>
  <si>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</si>
  <si>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</si>
  <si>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</si>
  <si>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</si>
  <si>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</si>
  <si>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</si>
  <si>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</si>
  <si>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</si>
  <si>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</si>
  <si>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</si>
  <si>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</si>
  <si>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</si>
  <si>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</si>
  <si>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</si>
  <si>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</si>
  <si>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</si>
  <si>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</si>
  <si>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</si>
  <si>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</si>
  <si>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</si>
  <si>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</si>
  <si>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</si>
  <si>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</si>
  <si>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</si>
  <si>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</si>
  <si>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</si>
  <si>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</si>
  <si>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</si>
  <si>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</si>
  <si>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</si>
  <si>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</si>
  <si>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</si>
  <si>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</si>
  <si>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</si>
  <si>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</si>
  <si>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</si>
  <si>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</si>
  <si>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</si>
  <si>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</si>
  <si>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</si>
  <si>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</si>
  <si>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</si>
  <si>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</si>
  <si>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</si>
  <si>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</si>
  <si>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</si>
  <si>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</si>
  <si>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</si>
  <si>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</si>
  <si>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</si>
  <si>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</si>
  <si>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</si>
  <si>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</si>
  <si>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</si>
  <si>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</si>
  <si>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</si>
  <si>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</si>
  <si>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</si>
  <si>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</si>
  <si>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</si>
  <si>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</si>
  <si>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</si>
  <si>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</si>
  <si>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</si>
  <si>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</si>
  <si>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</si>
  <si>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</si>
  <si>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</si>
  <si>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</si>
  <si>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</si>
  <si>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</si>
  <si>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</si>
  <si>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</si>
  <si>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</si>
  <si>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</si>
  <si>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</si>
  <si>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</si>
  <si>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</si>
  <si>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</si>
  <si>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</si>
  <si>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</si>
  <si>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</si>
  <si>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</si>
  <si>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</si>
  <si>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</si>
  <si>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</si>
  <si>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</si>
  <si>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</si>
  <si>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</si>
  <si>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</si>
  <si>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</si>
  <si>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</si>
  <si>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</si>
  <si>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</si>
  <si>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</si>
  <si>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</si>
  <si>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</si>
  <si>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</si>
  <si>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</si>
  <si>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</si>
  <si>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</si>
  <si>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</si>
  <si>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</si>
  <si>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</si>
  <si>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</si>
  <si>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</si>
  <si>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</si>
  <si>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</si>
  <si>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</si>
  <si>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</si>
  <si>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</si>
  <si>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</si>
  <si>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</si>
  <si>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</si>
  <si>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</si>
  <si>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</si>
  <si>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</si>
  <si>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</si>
  <si>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</si>
  <si>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</si>
  <si>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</si>
  <si>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</si>
  <si>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</si>
  <si>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</si>
  <si>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</si>
  <si>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</si>
  <si>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</si>
  <si>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</si>
  <si>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</si>
  <si>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</si>
  <si>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</si>
  <si>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</si>
  <si>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</si>
  <si>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</si>
  <si>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</si>
  <si>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</si>
  <si>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</si>
  <si>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</si>
  <si>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</si>
  <si>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</si>
  <si>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</si>
  <si>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</si>
  <si>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</si>
  <si>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</si>
  <si>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</si>
  <si>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</si>
  <si>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</si>
  <si>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</si>
  <si>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</si>
  <si>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</si>
  <si>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</si>
  <si>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</si>
  <si>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</si>
  <si>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</si>
  <si>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</si>
  <si>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</si>
  <si>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</si>
  <si>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</si>
  <si>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</si>
  <si>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</si>
  <si>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</si>
  <si>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</si>
  <si>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</si>
  <si>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</si>
  <si>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</si>
  <si>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</si>
  <si>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</si>
  <si>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</si>
  <si>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</si>
  <si>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</si>
  <si>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</si>
  <si>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</si>
  <si>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</si>
  <si>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</si>
  <si>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</si>
  <si>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</si>
  <si>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</si>
  <si>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</si>
  <si>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</si>
  <si>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</si>
  <si>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</si>
  <si>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</si>
  <si>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</si>
  <si>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</si>
  <si>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</si>
  <si>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</si>
  <si>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</si>
  <si>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</si>
  <si>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</si>
  <si>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</si>
  <si>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</si>
  <si>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</si>
  <si>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</si>
  <si>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</si>
  <si>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</si>
  <si>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</si>
  <si>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</si>
  <si>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</si>
  <si>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</si>
  <si>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</si>
  <si>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</si>
  <si>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</si>
  <si>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</si>
  <si>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</si>
  <si>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</si>
  <si>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</si>
  <si>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</si>
  <si>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</si>
  <si>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</si>
  <si>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</si>
  <si>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</si>
  <si>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</si>
  <si>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</si>
  <si>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</si>
  <si>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</si>
  <si>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</si>
  <si>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</si>
  <si>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</si>
  <si>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</si>
  <si>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</si>
  <si>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</si>
  <si>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</si>
  <si>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</si>
  <si>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</si>
  <si>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</si>
  <si>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</si>
  <si>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</si>
  <si>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</si>
  <si>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</si>
  <si>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</si>
  <si>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</si>
  <si>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</si>
  <si>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</si>
  <si>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</si>
  <si>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</si>
  <si>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</si>
  <si>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</si>
  <si>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</si>
  <si>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</si>
  <si>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</si>
  <si>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</si>
  <si>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</si>
  <si>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</si>
  <si>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</si>
  <si>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</si>
  <si>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</si>
  <si>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</si>
  <si>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</si>
  <si>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</si>
  <si>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</si>
  <si>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</si>
  <si>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</si>
  <si>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</si>
  <si>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</si>
  <si>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</si>
  <si>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</si>
  <si>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</si>
  <si>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</si>
  <si>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</si>
  <si>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</si>
  <si>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</si>
  <si>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</si>
  <si>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</si>
  <si>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</si>
  <si>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</si>
  <si>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</si>
  <si>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</si>
  <si>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</si>
  <si>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</si>
  <si>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</si>
  <si>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</si>
  <si>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</si>
  <si>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</si>
  <si>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</si>
  <si>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</si>
  <si>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</si>
  <si>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</si>
  <si>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</si>
  <si>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</si>
  <si>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</si>
  <si>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</si>
  <si>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</si>
  <si>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</si>
  <si>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</si>
  <si>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</si>
  <si>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</si>
  <si>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</si>
  <si>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</si>
  <si>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</si>
  <si>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</si>
  <si>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</si>
  <si>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</si>
  <si>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</si>
  <si>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</si>
  <si>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</si>
  <si>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</si>
  <si>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</si>
  <si>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</si>
  <si>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</si>
  <si>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</si>
  <si>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</si>
  <si>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</si>
  <si>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</si>
  <si>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</si>
  <si>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</si>
  <si>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</si>
  <si>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</si>
  <si>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</si>
  <si>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</si>
  <si>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</si>
  <si>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</si>
  <si>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</si>
  <si>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</si>
  <si>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</si>
  <si>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</si>
  <si>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</si>
  <si>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</si>
  <si>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</si>
  <si>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</si>
  <si>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</si>
  <si>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</si>
  <si>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</si>
  <si>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</si>
  <si>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</si>
  <si>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</si>
  <si>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</si>
  <si>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</si>
  <si>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</si>
  <si>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</si>
  <si>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</si>
  <si>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</si>
  <si>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</si>
  <si>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</si>
  <si>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</si>
  <si>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</si>
  <si>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</si>
  <si>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</si>
  <si>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</si>
  <si>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</si>
  <si>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</si>
  <si>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</si>
  <si>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</si>
  <si>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</si>
  <si>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</si>
  <si>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</si>
  <si>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</si>
  <si>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</si>
  <si>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</si>
  <si>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</si>
  <si>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</si>
  <si>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</si>
  <si>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</si>
  <si>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</si>
  <si>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</si>
  <si>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</si>
  <si>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</si>
  <si>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</si>
  <si>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</si>
  <si>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</si>
  <si>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</si>
  <si>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</si>
  <si>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</si>
  <si>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</si>
  <si>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</si>
  <si>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</si>
  <si>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</si>
  <si>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</si>
  <si>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</si>
  <si>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</si>
  <si>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</si>
  <si>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</si>
  <si>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</si>
  <si>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</si>
  <si>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</si>
  <si>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</si>
  <si>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</si>
  <si>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</si>
  <si>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</si>
  <si>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</si>
  <si>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</si>
  <si>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</si>
  <si>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</si>
  <si>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</si>
  <si>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</si>
  <si>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</si>
  <si>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</si>
  <si>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</si>
  <si>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</si>
  <si>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</si>
  <si>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</si>
  <si>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</si>
  <si>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</si>
  <si>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</si>
  <si>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</si>
  <si>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</si>
  <si>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</si>
  <si>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</si>
  <si>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</si>
  <si>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</si>
  <si>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</si>
  <si>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</si>
  <si>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</si>
  <si>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</si>
  <si>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</si>
  <si>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</si>
  <si>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</si>
  <si>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</si>
  <si>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</si>
  <si>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</si>
  <si>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</si>
  <si>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</si>
  <si>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</si>
  <si>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</si>
  <si>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</si>
  <si>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</si>
  <si>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</si>
  <si>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</si>
  <si>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</si>
  <si>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</si>
  <si>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</si>
  <si>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</si>
  <si>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</si>
  <si>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</si>
  <si>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</si>
  <si>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</si>
  <si>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</si>
  <si>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</si>
  <si>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</si>
  <si>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</si>
  <si>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</si>
  <si>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</si>
  <si>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</si>
  <si>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</si>
  <si>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</si>
  <si>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</si>
  <si>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</si>
  <si>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</si>
  <si>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</si>
  <si>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</si>
  <si>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</si>
  <si>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</si>
  <si>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</si>
  <si>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</si>
  <si>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</si>
  <si>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</si>
  <si>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</si>
  <si>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</si>
  <si>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</si>
  <si>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</si>
  <si>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</si>
  <si>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</si>
  <si>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</si>
  <si>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</si>
  <si>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</si>
  <si>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</si>
  <si>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</si>
  <si>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</si>
  <si>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</si>
  <si>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</si>
  <si>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</si>
  <si>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</si>
  <si>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</si>
  <si>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</si>
  <si>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</si>
  <si>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</si>
  <si>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</si>
  <si>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</si>
  <si>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</si>
  <si>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</si>
  <si>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</si>
  <si>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</si>
  <si>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</si>
  <si>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</si>
  <si>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</si>
  <si>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</si>
  <si>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</si>
  <si>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</si>
  <si>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</si>
  <si>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</si>
  <si>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</si>
  <si>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</si>
  <si>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</si>
  <si>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</si>
  <si>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</si>
  <si>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</si>
  <si>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</si>
  <si>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</si>
  <si>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</si>
  <si>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</si>
  <si>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</si>
  <si>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</si>
  <si>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</si>
  <si>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</si>
  <si>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</si>
  <si>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</si>
  <si>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</si>
  <si>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</si>
  <si>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</si>
  <si>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</si>
  <si>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</si>
  <si>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</si>
  <si>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</si>
  <si>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</si>
  <si>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</si>
  <si>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</si>
  <si>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</si>
  <si>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</si>
  <si>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</si>
  <si>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</si>
  <si>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</si>
  <si>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</si>
  <si>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</si>
  <si>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</si>
  <si>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</si>
  <si>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</si>
  <si>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</si>
  <si>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</si>
  <si>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</si>
  <si>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</si>
  <si>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</si>
  <si>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</si>
  <si>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</si>
  <si>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</si>
  <si>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</si>
  <si>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</si>
  <si>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</si>
  <si>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</si>
  <si>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</si>
  <si>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</si>
  <si>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</si>
  <si>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</si>
  <si>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</si>
  <si>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</si>
  <si>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</si>
  <si>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</si>
  <si>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</si>
  <si>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</si>
  <si>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</si>
  <si>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</si>
  <si>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</si>
  <si>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</si>
  <si>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</si>
  <si>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</si>
  <si>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</si>
  <si>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</si>
  <si>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</si>
  <si>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</si>
  <si>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</si>
  <si>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</si>
  <si>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</si>
  <si>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</si>
  <si>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</si>
  <si>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</si>
  <si>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</si>
  <si>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</si>
  <si>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</si>
  <si>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</si>
  <si>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</si>
  <si>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</si>
  <si>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</si>
  <si>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</si>
  <si>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</si>
  <si>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</si>
  <si>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</si>
  <si>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</si>
  <si>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</si>
  <si>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</si>
  <si>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</si>
  <si>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</si>
  <si>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</si>
  <si>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</si>
  <si>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</si>
  <si>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</si>
  <si>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</si>
  <si>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</si>
  <si>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</si>
  <si>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</si>
  <si>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</si>
  <si>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</si>
  <si>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</si>
  <si>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</si>
  <si>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</si>
  <si>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</si>
  <si>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</si>
  <si>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</si>
  <si>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</si>
  <si>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</si>
  <si>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</si>
  <si>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</si>
  <si>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</si>
  <si>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</si>
  <si>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</si>
  <si>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</si>
  <si>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</si>
  <si>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</si>
  <si>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</si>
  <si>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</si>
  <si>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</si>
  <si>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</si>
  <si>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</si>
  <si>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</si>
  <si>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</si>
  <si>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</si>
  <si>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</si>
  <si>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</si>
  <si>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</si>
  <si>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</si>
  <si>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</si>
  <si>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</si>
  <si>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</si>
  <si>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</si>
  <si>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</si>
  <si>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</si>
  <si>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</si>
  <si>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</si>
  <si>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</si>
  <si>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</si>
  <si>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</si>
  <si>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</si>
  <si>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</si>
  <si>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</si>
  <si>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</si>
  <si>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</si>
  <si>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</si>
  <si>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</si>
  <si>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</si>
  <si>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</si>
  <si>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</si>
  <si>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</si>
  <si>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</si>
  <si>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</si>
  <si>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</si>
  <si>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</si>
  <si>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</si>
  <si>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</si>
  <si>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</si>
  <si>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</si>
  <si>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</si>
  <si>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</si>
  <si>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</si>
  <si>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</si>
  <si>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</si>
  <si>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</si>
  <si>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</si>
  <si>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</si>
  <si>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</si>
  <si>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</si>
  <si>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</si>
  <si>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</si>
  <si>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</si>
  <si>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</si>
  <si>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</si>
  <si>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</si>
  <si>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</si>
  <si>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</si>
  <si>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</si>
  <si>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</si>
  <si>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</si>
  <si>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</si>
  <si>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</si>
  <si>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</si>
  <si>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</si>
  <si>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</si>
  <si>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</si>
  <si>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</si>
  <si>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</si>
  <si>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</si>
  <si>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</si>
  <si>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</si>
  <si>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</si>
  <si>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</si>
  <si>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</si>
  <si>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</si>
  <si>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</si>
  <si>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</si>
  <si>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</si>
  <si>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</si>
  <si>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</si>
  <si>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</si>
  <si>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</si>
  <si>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</si>
  <si>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</si>
  <si>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</si>
  <si>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</si>
  <si>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</si>
  <si>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</si>
  <si>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</si>
  <si>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</si>
  <si>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</si>
  <si>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</si>
  <si>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</si>
  <si>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</si>
  <si>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</si>
  <si>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</si>
  <si>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</si>
  <si>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</si>
  <si>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</si>
  <si>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</si>
  <si>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</si>
  <si>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</si>
  <si>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</si>
  <si>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</si>
  <si>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</si>
  <si>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</si>
  <si>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</si>
  <si>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</si>
  <si>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</si>
  <si>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</si>
  <si>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</si>
  <si>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</si>
  <si>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</si>
  <si>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</si>
  <si>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</si>
  <si>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</si>
  <si>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</si>
  <si>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</si>
  <si>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</si>
  <si>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</si>
  <si>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</si>
  <si>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</si>
  <si>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</si>
  <si>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</si>
  <si>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</si>
  <si>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</si>
  <si>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</si>
  <si>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</si>
  <si>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</si>
  <si>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</si>
  <si>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</si>
  <si>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</si>
  <si>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</si>
  <si>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</si>
  <si>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</si>
  <si>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</si>
  <si>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</si>
  <si>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</si>
  <si>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</si>
  <si>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</si>
  <si>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</si>
  <si>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</si>
  <si>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</si>
  <si>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</si>
  <si>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</si>
  <si>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</si>
  <si>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</si>
  <si>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</si>
  <si>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</si>
  <si>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</si>
  <si>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</si>
  <si>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</si>
  <si>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</si>
  <si>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</si>
  <si>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</si>
  <si>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</si>
  <si>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</si>
  <si>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</si>
  <si>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</si>
  <si>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</si>
  <si>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</si>
  <si>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</si>
  <si>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</si>
  <si>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</si>
  <si>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</si>
  <si>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</si>
  <si>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</si>
  <si>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</si>
  <si>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</si>
  <si>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</si>
  <si>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</si>
  <si>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</si>
  <si>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</si>
  <si>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</si>
  <si>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</si>
  <si>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</si>
  <si>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</si>
  <si>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</si>
  <si>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</si>
  <si>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</si>
  <si>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</si>
  <si>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</si>
  <si>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</si>
  <si>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</si>
  <si>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</si>
  <si>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</si>
  <si>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</si>
  <si>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</si>
  <si>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</si>
  <si>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</si>
  <si>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</si>
  <si>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</si>
  <si>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</si>
  <si>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</si>
  <si>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</si>
  <si>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</si>
  <si>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</si>
  <si>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</si>
  <si>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</si>
  <si>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</si>
  <si>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</si>
  <si>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</si>
  <si>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</si>
  <si>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</si>
  <si>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</si>
  <si>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</si>
  <si>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</si>
  <si>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</si>
  <si>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</si>
  <si>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</si>
  <si>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</si>
  <si>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</si>
  <si>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</si>
  <si>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</si>
  <si>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</si>
  <si>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</si>
  <si>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</si>
  <si>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</si>
  <si>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</si>
  <si>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</si>
  <si>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</si>
  <si>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</si>
  <si>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</si>
  <si>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</si>
  <si>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</si>
  <si>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</si>
  <si>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</si>
  <si>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</si>
  <si>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</si>
  <si>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</si>
  <si>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</si>
  <si>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</si>
  <si>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</si>
  <si>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</si>
  <si>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</si>
  <si>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</si>
  <si>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</si>
  <si>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</si>
  <si>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</si>
  <si>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</si>
  <si>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</si>
  <si>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</si>
  <si>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</si>
  <si>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</si>
  <si>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</si>
  <si>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</si>
  <si>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</si>
  <si>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</si>
  <si>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</si>
  <si>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</si>
  <si>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</si>
  <si>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</si>
  <si>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</si>
  <si>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</si>
  <si>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</si>
  <si>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</si>
  <si>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</si>
  <si>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</si>
  <si>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</si>
  <si>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</si>
  <si>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</si>
  <si>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</si>
  <si>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</si>
  <si>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</si>
  <si>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</si>
  <si>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</si>
  <si>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</si>
  <si>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</si>
  <si>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</si>
  <si>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</si>
  <si>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</si>
  <si>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</si>
  <si>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</si>
  <si>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</si>
  <si>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</si>
  <si>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</si>
  <si>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</si>
  <si>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</si>
  <si>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</si>
  <si>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</si>
  <si>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</si>
  <si>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</si>
  <si>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</si>
  <si>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</si>
  <si>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</si>
  <si>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</si>
  <si>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</si>
  <si>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</si>
  <si>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</si>
  <si>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</si>
  <si>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</si>
  <si>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</si>
  <si>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</si>
  <si>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</si>
  <si>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</si>
  <si>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</si>
  <si>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</si>
  <si>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</si>
  <si>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</si>
  <si>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</si>
  <si>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</si>
  <si>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</si>
  <si>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</si>
  <si>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</si>
  <si>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</si>
  <si>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</si>
  <si>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</si>
  <si>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</si>
  <si>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</si>
  <si>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</si>
  <si>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</si>
  <si>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</si>
  <si>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</si>
  <si>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</si>
  <si>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</si>
  <si>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</si>
  <si>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</si>
  <si>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</si>
  <si>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</si>
  <si>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</si>
  <si>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</si>
  <si>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</si>
  <si>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</si>
  <si>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</si>
  <si>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</si>
  <si>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</si>
  <si>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</si>
  <si>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</si>
  <si>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</si>
  <si>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</si>
  <si>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</si>
  <si>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</si>
  <si>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</si>
  <si>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</si>
  <si>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</si>
  <si>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</si>
  <si>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</si>
  <si>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</si>
  <si>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</si>
  <si>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</si>
  <si>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</si>
  <si>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</si>
  <si>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</si>
  <si>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</si>
  <si>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</si>
  <si>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</si>
  <si>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</si>
  <si>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</si>
  <si>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</si>
  <si>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</si>
  <si>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</si>
  <si>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</si>
  <si>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</si>
  <si>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</si>
  <si>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</si>
  <si>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</si>
  <si>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</si>
  <si>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</si>
  <si>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</si>
  <si>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</si>
  <si>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</si>
  <si>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</si>
  <si>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</si>
  <si>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</si>
  <si>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</si>
  <si>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</si>
  <si>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</si>
  <si>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</si>
  <si>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</si>
  <si>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</si>
  <si>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</si>
  <si>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</si>
  <si>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</si>
  <si>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</si>
  <si>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</si>
  <si>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</si>
  <si>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</si>
  <si>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</si>
  <si>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</si>
  <si>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</si>
  <si>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</si>
  <si>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</si>
  <si>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</si>
  <si>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</si>
  <si>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</si>
  <si>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</si>
  <si>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</si>
  <si>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</si>
  <si>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</si>
  <si>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</si>
  <si>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</si>
  <si>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</si>
  <si>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</si>
  <si>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</si>
  <si>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</si>
  <si>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</si>
  <si>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</si>
  <si>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</si>
  <si>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</si>
  <si>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</si>
  <si>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</si>
  <si>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</si>
  <si>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</si>
  <si>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</si>
  <si>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</si>
  <si>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</si>
  <si>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</si>
  <si>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</si>
  <si>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</si>
  <si>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</si>
  <si>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</si>
  <si>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</si>
  <si>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</si>
  <si>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</si>
  <si>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</si>
  <si>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</si>
  <si>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</si>
  <si>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</si>
  <si>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</si>
  <si>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</si>
  <si>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</si>
  <si>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</si>
  <si>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</si>
  <si>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</si>
  <si>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</si>
  <si>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</si>
  <si>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</si>
  <si>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</si>
  <si>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</si>
  <si>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</si>
  <si>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</si>
  <si>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</si>
  <si>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</si>
  <si>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</si>
  <si>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</si>
  <si>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</si>
  <si>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</si>
  <si>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</si>
  <si>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</si>
  <si>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</si>
  <si>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</si>
  <si>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</si>
  <si>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</si>
  <si>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</si>
  <si>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</si>
  <si>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</si>
  <si>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</si>
  <si>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</si>
  <si>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</si>
  <si>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</si>
  <si>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</si>
  <si>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</si>
  <si>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</si>
  <si>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</si>
  <si>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</si>
  <si>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</si>
  <si>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</si>
  <si>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</si>
  <si>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</si>
  <si>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</si>
  <si>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</si>
  <si>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</si>
  <si>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</si>
  <si>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</si>
  <si>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</si>
  <si>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</si>
  <si>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</si>
  <si>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</si>
  <si>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</si>
  <si>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</si>
  <si>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</si>
  <si>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</si>
  <si>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</si>
  <si>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</si>
  <si>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</si>
  <si>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</si>
  <si>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</si>
  <si>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</si>
  <si>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</si>
  <si>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</si>
  <si>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</si>
  <si>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</si>
  <si>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</si>
  <si>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</si>
  <si>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</si>
  <si>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</si>
  <si>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</si>
  <si>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</si>
  <si>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</si>
  <si>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</si>
  <si>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</si>
  <si>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</si>
  <si>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</si>
  <si>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</si>
  <si>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</si>
  <si>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</si>
  <si>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</si>
  <si>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</si>
  <si>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</si>
  <si>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</si>
  <si>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</si>
  <si>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</si>
  <si>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</si>
  <si>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</si>
  <si>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</si>
  <si>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</si>
  <si>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</si>
  <si>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</si>
  <si>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</si>
  <si>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</si>
  <si>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</si>
  <si>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</si>
  <si>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</si>
  <si>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</si>
  <si>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</si>
  <si>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</si>
  <si>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</si>
  <si>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</si>
  <si>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</si>
  <si>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</si>
  <si>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</si>
  <si>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</si>
  <si>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</si>
  <si>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</si>
  <si>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</si>
  <si>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</si>
  <si>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</si>
  <si>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</si>
  <si>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</si>
  <si>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</si>
  <si>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</si>
  <si>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</si>
  <si>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</si>
  <si>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</si>
  <si>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</si>
  <si>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</si>
  <si>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</si>
  <si>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</si>
  <si>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</si>
  <si>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</si>
  <si>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</si>
  <si>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</si>
  <si>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</si>
  <si>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</si>
  <si>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</si>
  <si>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</si>
  <si>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</si>
  <si>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</si>
  <si>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</si>
  <si>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</si>
  <si>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</si>
  <si>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</si>
  <si>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</si>
  <si>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</si>
  <si>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</si>
  <si>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</si>
  <si>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</si>
  <si>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</si>
  <si>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</si>
  <si>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</si>
  <si>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</si>
  <si>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</si>
  <si>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</si>
  <si>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</si>
  <si>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</si>
  <si>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</si>
  <si>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</si>
  <si>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</si>
  <si>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</si>
  <si>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</si>
  <si>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</si>
  <si>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</si>
  <si>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</si>
  <si>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</si>
  <si>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</si>
  <si>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</si>
  <si>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</si>
  <si>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</si>
  <si>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</si>
  <si>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</si>
  <si>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</si>
  <si>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</si>
  <si>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</si>
  <si>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</si>
  <si>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</si>
  <si>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</si>
  <si>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</si>
  <si>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</si>
  <si>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</si>
  <si>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</si>
  <si>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</si>
  <si>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</si>
  <si>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</si>
  <si>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</si>
  <si>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</si>
  <si>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</si>
  <si>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</si>
  <si>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</si>
  <si>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</si>
  <si>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</si>
  <si>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</si>
  <si>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</si>
  <si>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</si>
  <si>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</si>
  <si>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</si>
  <si>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</si>
  <si>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</si>
  <si>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</si>
  <si>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</si>
  <si>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</si>
  <si>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</si>
  <si>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</si>
  <si>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</si>
  <si>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</si>
  <si>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</si>
  <si>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</si>
  <si>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</si>
  <si>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</si>
  <si>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</si>
  <si>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</si>
  <si>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</si>
  <si>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</si>
  <si>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</si>
  <si>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</si>
  <si>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</si>
  <si>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</si>
  <si>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</si>
  <si>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</si>
  <si>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</si>
  <si>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</si>
  <si>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</si>
  <si>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</si>
  <si>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</si>
  <si>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</si>
  <si>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</si>
  <si>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</si>
  <si>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</si>
  <si>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</si>
  <si>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</si>
  <si>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</si>
  <si>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</si>
  <si>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</si>
  <si>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</si>
  <si>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</si>
  <si>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</si>
  <si>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</si>
  <si>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</si>
  <si>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</si>
  <si>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</si>
  <si>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</si>
  <si>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</si>
  <si>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</si>
  <si>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</si>
  <si>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</si>
  <si>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</si>
  <si>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</si>
  <si>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</si>
  <si>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</si>
  <si>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</si>
  <si>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</si>
  <si>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</si>
  <si>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</si>
  <si>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</si>
  <si>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</si>
  <si>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</si>
  <si>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</si>
  <si>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</si>
  <si>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</si>
  <si>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</si>
  <si>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</si>
  <si>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</si>
  <si>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</si>
  <si>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</si>
  <si>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</si>
  <si>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</si>
  <si>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</si>
  <si>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</si>
  <si>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</si>
  <si>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</si>
  <si>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</si>
  <si>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</si>
  <si>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</si>
  <si>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</si>
  <si>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</si>
  <si>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</si>
  <si>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</si>
  <si>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</si>
  <si>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</si>
  <si>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</si>
  <si>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</si>
  <si>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</si>
  <si>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</si>
  <si>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</si>
  <si>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</si>
  <si>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</si>
  <si>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</si>
  <si>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</si>
  <si>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</si>
  <si>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</si>
  <si>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</si>
  <si>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</si>
  <si>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</si>
  <si>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</si>
  <si>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</si>
  <si>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</si>
  <si>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</si>
  <si>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</si>
  <si>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</si>
  <si>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</si>
  <si>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</si>
  <si>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</si>
  <si>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</si>
  <si>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</si>
  <si>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</si>
  <si>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</si>
  <si>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</si>
  <si>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</si>
  <si>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</si>
  <si>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</si>
  <si>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</si>
  <si>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</si>
  <si>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</si>
  <si>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</si>
  <si>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</si>
  <si>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</si>
  <si>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</si>
  <si>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</si>
  <si>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</si>
  <si>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</si>
  <si>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</si>
  <si>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</si>
  <si>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</si>
  <si>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</si>
  <si>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</si>
  <si>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</si>
  <si>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</si>
  <si>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</si>
  <si>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</si>
  <si>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</si>
  <si>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</si>
  <si>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</si>
  <si>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</si>
  <si>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</si>
  <si>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</si>
  <si>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</si>
  <si>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</si>
  <si>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</si>
  <si>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</si>
  <si>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</si>
  <si>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</si>
  <si>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</si>
  <si>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</si>
  <si>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</si>
  <si>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</si>
  <si>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</si>
  <si>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</si>
  <si>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</si>
  <si>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</si>
  <si>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</si>
  <si>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</si>
  <si>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</si>
  <si>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</si>
  <si>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</si>
  <si>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</si>
  <si>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</si>
  <si>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</si>
  <si>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</si>
  <si>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</si>
  <si>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</si>
  <si>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</si>
  <si>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</si>
  <si>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</si>
  <si>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</si>
  <si>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</si>
  <si>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</si>
  <si>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</si>
  <si>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</si>
  <si>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</si>
  <si>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</si>
  <si>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</si>
  <si>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</si>
  <si>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</si>
  <si>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</si>
  <si>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</si>
  <si>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</si>
  <si>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</si>
  <si>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</si>
  <si>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</si>
  <si>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</si>
  <si>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</si>
  <si>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</si>
  <si>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</si>
  <si>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</si>
  <si>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</si>
  <si>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</si>
  <si>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</si>
  <si>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</si>
  <si>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</si>
  <si>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</si>
  <si>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</si>
  <si>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</si>
  <si>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</si>
  <si>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</si>
  <si>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</si>
  <si>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</si>
  <si>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</si>
  <si>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</si>
  <si>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</si>
  <si>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</si>
  <si>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</si>
  <si>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</si>
  <si>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</si>
  <si>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</si>
  <si>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</si>
  <si>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</si>
  <si>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</si>
  <si>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</si>
  <si>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</si>
  <si>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</si>
  <si>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</si>
  <si>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</si>
  <si>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</si>
  <si>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</si>
  <si>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</si>
  <si>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</si>
  <si>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</si>
  <si>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</si>
  <si>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</si>
  <si>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</si>
  <si>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</si>
  <si>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</si>
  <si>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</si>
  <si>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</si>
  <si>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</si>
  <si>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</si>
  <si>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</si>
  <si>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</si>
  <si>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</si>
  <si>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</si>
  <si>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</si>
  <si>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</si>
  <si>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</si>
  <si>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</si>
  <si>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</si>
  <si>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</si>
  <si>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</si>
  <si>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</si>
  <si>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</si>
  <si>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</si>
  <si>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</si>
  <si>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</si>
  <si>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</si>
  <si>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</si>
  <si>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</si>
  <si>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</si>
  <si>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</si>
  <si>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</si>
  <si>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</si>
  <si>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</si>
  <si>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</si>
  <si>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</si>
  <si>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</si>
  <si>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</si>
  <si>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</si>
  <si>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</si>
  <si>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</si>
  <si>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</si>
  <si>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</si>
  <si>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</si>
  <si>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</si>
  <si>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</si>
  <si>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</si>
  <si>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</si>
  <si>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</si>
  <si>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</si>
  <si>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</si>
  <si>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</si>
  <si>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</si>
  <si>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</si>
  <si>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</si>
  <si>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</si>
  <si>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</si>
  <si>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</si>
  <si>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</si>
  <si>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</si>
  <si>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</si>
  <si>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</si>
  <si>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</si>
  <si>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</si>
  <si>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</si>
  <si>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</si>
  <si>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</si>
  <si>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</si>
  <si>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</si>
  <si>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</si>
  <si>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</si>
  <si>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</si>
  <si>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</si>
  <si>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</si>
  <si>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</si>
  <si>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</si>
  <si>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</si>
  <si>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</si>
  <si>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</si>
  <si>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</si>
  <si>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</si>
  <si>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</si>
  <si>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</si>
  <si>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</si>
  <si>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</si>
  <si>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</si>
  <si>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</si>
  <si>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</si>
  <si>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</si>
  <si>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</si>
  <si>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</si>
  <si>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</si>
  <si>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</si>
  <si>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</si>
  <si>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</si>
  <si>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</si>
  <si>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</si>
  <si>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</si>
  <si>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</si>
  <si>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</si>
  <si>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</si>
  <si>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</si>
  <si>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</si>
  <si>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</si>
  <si>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</si>
  <si>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</si>
  <si>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</si>
  <si>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</si>
  <si>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</si>
  <si>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</si>
  <si>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</si>
  <si>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</si>
  <si>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</si>
  <si>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</si>
  <si>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</si>
  <si>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</si>
  <si>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</si>
  <si>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</si>
  <si>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</si>
  <si>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</si>
  <si>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</si>
  <si>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</si>
  <si>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</si>
  <si>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</si>
  <si>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</si>
  <si>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</si>
  <si>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</si>
  <si>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</si>
  <si>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</si>
  <si>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</si>
  <si>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</si>
  <si>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</si>
  <si>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</si>
  <si>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</si>
  <si>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</si>
  <si>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</si>
  <si>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</si>
  <si>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</si>
  <si>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</si>
  <si>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</si>
  <si>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</si>
  <si>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</si>
  <si>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</si>
  <si>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</si>
  <si>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</si>
  <si>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</si>
  <si>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</si>
  <si>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</si>
  <si>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</si>
  <si>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</si>
  <si>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</si>
  <si>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</si>
  <si>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</si>
  <si>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</si>
  <si>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</si>
  <si>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</si>
  <si>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</si>
  <si>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</si>
  <si>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</si>
  <si>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</si>
  <si>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</si>
  <si>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</si>
  <si>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</si>
  <si>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</si>
  <si>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</si>
  <si>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</si>
  <si>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</si>
  <si>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</si>
  <si>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</si>
  <si>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</si>
  <si>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</si>
  <si>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</si>
  <si>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</si>
  <si>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</si>
  <si>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</si>
  <si>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</si>
  <si>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</si>
  <si>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</si>
  <si>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</si>
  <si>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</si>
  <si>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</si>
  <si>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</si>
  <si>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</si>
  <si>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</si>
  <si>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</si>
  <si>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</si>
  <si>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</si>
  <si>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</si>
  <si>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</si>
  <si>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</si>
  <si>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</si>
  <si>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</si>
  <si>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</si>
  <si>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</si>
  <si>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</si>
  <si>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</si>
  <si>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</si>
  <si>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</si>
  <si>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</si>
  <si>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</si>
  <si>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</si>
  <si>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</si>
  <si>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</si>
  <si>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</si>
  <si>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</si>
  <si>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</si>
  <si>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</si>
  <si>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</si>
  <si>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</si>
  <si>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</si>
  <si>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</si>
  <si>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</si>
  <si>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</si>
  <si>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</si>
  <si>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</si>
  <si>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</si>
  <si>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</si>
  <si>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</si>
  <si>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</si>
  <si>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</si>
  <si>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</si>
  <si>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</si>
  <si>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</si>
  <si>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</si>
  <si>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</si>
  <si>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</si>
  <si>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</si>
  <si>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</si>
  <si>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</si>
  <si>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</si>
  <si>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</si>
  <si>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</si>
  <si>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</si>
  <si>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</si>
  <si>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</si>
  <si>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</si>
  <si>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</si>
  <si>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</si>
  <si>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</si>
  <si>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</si>
  <si>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</si>
  <si>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</si>
  <si>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</si>
  <si>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</si>
  <si>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</si>
  <si>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</si>
  <si>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</si>
  <si>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</si>
  <si>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</si>
  <si>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</si>
  <si>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</si>
  <si>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</si>
  <si>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</si>
  <si>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</si>
  <si>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</si>
  <si>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</si>
  <si>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</si>
  <si>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</si>
  <si>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</si>
  <si>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</si>
  <si>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</si>
  <si>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</si>
  <si>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</si>
  <si>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</si>
  <si>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</si>
  <si>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</si>
  <si>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</si>
  <si>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</si>
  <si>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</si>
  <si>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</si>
  <si>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</si>
  <si>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</si>
  <si>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</si>
  <si>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</si>
  <si>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</si>
  <si>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</si>
  <si>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</si>
  <si>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</si>
  <si>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</si>
  <si>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</si>
  <si>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</si>
  <si>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</si>
  <si>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</si>
  <si>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</si>
  <si>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</si>
  <si>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</si>
  <si>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</si>
  <si>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</si>
  <si>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</si>
  <si>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</si>
  <si>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</si>
  <si>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</si>
  <si>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</si>
  <si>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</si>
  <si>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</si>
  <si>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</si>
  <si>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</si>
  <si>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</si>
  <si>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</si>
  <si>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</si>
  <si>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</si>
  <si>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</si>
  <si>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</si>
  <si>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</si>
  <si>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</si>
  <si>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</si>
  <si>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</si>
  <si>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</si>
  <si>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</si>
  <si>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</si>
  <si>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</si>
  <si>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</si>
  <si>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</si>
  <si>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</si>
  <si>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</si>
  <si>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</si>
  <si>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</si>
  <si>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</si>
  <si>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</si>
  <si>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</si>
  <si>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</si>
  <si>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</si>
  <si>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</si>
  <si>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</si>
  <si>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</si>
  <si>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</si>
  <si>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</si>
  <si>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</si>
  <si>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</si>
  <si>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</si>
  <si>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</si>
  <si>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</si>
  <si>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</si>
  <si>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</si>
  <si>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</si>
  <si>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</si>
  <si>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</si>
  <si>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</si>
  <si>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</si>
  <si>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</si>
  <si>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</si>
  <si>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</si>
  <si>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</si>
  <si>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</si>
  <si>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</si>
  <si>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</si>
  <si>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</si>
  <si>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</si>
  <si>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</si>
  <si>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</si>
  <si>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</si>
  <si>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</si>
  <si>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</si>
  <si>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</si>
  <si>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</si>
  <si>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</si>
  <si>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</si>
  <si>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</si>
  <si>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</si>
  <si>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</si>
  <si>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</si>
  <si>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</si>
  <si>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</si>
  <si>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</si>
  <si>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</si>
  <si>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</si>
  <si>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</si>
  <si>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</si>
  <si>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</si>
  <si>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</si>
  <si>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</si>
  <si>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</si>
  <si>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</si>
  <si>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</si>
  <si>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</si>
  <si>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</si>
  <si>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</si>
  <si>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</si>
  <si>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</si>
  <si>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</si>
  <si>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</si>
  <si>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</si>
  <si>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</si>
  <si>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</si>
  <si>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</si>
  <si>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</si>
  <si>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</si>
  <si>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</si>
  <si>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</si>
  <si>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</si>
  <si>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</si>
  <si>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</si>
  <si>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</si>
  <si>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</si>
  <si>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</si>
  <si>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</si>
  <si>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</si>
  <si>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</si>
  <si>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</si>
  <si>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</si>
  <si>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</si>
  <si>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</si>
  <si>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</si>
  <si>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</si>
  <si>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</si>
  <si>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</si>
  <si>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</si>
  <si>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</si>
  <si>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</si>
  <si>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</si>
  <si>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</si>
  <si>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</si>
  <si>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</si>
  <si>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</si>
  <si>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</si>
  <si>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</si>
  <si>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</si>
  <si>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</si>
  <si>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</si>
  <si>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</si>
  <si>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</si>
  <si>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</si>
  <si>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</si>
  <si>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</si>
  <si>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</si>
  <si>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</si>
  <si>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</si>
  <si>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</si>
  <si>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</si>
  <si>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</si>
  <si>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</si>
  <si>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</si>
  <si>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</si>
  <si>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</si>
  <si>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</si>
  <si>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</si>
  <si>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</si>
  <si>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</si>
  <si>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</si>
  <si>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</si>
  <si>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</si>
  <si>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</si>
  <si>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</si>
  <si>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</si>
  <si>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</si>
  <si>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</si>
  <si>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</si>
  <si>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</si>
  <si>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</si>
  <si>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</si>
  <si>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</si>
  <si>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</si>
  <si>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</si>
  <si>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</si>
  <si>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</si>
  <si>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</si>
  <si>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</si>
  <si>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</si>
  <si>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</si>
  <si>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</si>
  <si>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</si>
  <si>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</si>
  <si>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</si>
  <si>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</si>
  <si>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</si>
  <si>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</si>
  <si>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</si>
  <si>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</si>
  <si>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</si>
  <si>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</si>
  <si>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</si>
  <si>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</si>
  <si>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</si>
  <si>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</si>
  <si>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</si>
  <si>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</si>
  <si>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</si>
  <si>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</si>
  <si>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</si>
  <si>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</si>
  <si>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</si>
  <si>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</si>
  <si>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</si>
  <si>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</si>
  <si>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</si>
  <si>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</si>
  <si>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</si>
  <si>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</si>
  <si>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</si>
  <si>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</si>
  <si>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</si>
  <si>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</si>
  <si>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</si>
  <si>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</si>
  <si>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</si>
  <si>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</si>
  <si>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</si>
  <si>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</si>
  <si>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</si>
  <si>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</si>
  <si>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</si>
  <si>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</si>
  <si>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</si>
  <si>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</si>
  <si>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</si>
  <si>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</si>
  <si>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</si>
  <si>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</si>
  <si>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</si>
  <si>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</si>
  <si>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</si>
  <si>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</si>
  <si>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</si>
  <si>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</si>
  <si>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</si>
  <si>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</si>
  <si>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</si>
  <si>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</si>
  <si>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</si>
  <si>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</si>
  <si>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</si>
  <si>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</si>
  <si>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</si>
  <si>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</si>
  <si>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</si>
  <si>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</si>
  <si>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</si>
  <si>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</si>
  <si>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</si>
  <si>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</si>
  <si>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</si>
  <si>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</si>
  <si>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</si>
  <si>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</si>
  <si>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</si>
  <si>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</si>
  <si>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</si>
  <si>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</si>
  <si>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</si>
  <si>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</si>
  <si>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</si>
  <si>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</si>
  <si>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</si>
  <si>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</si>
  <si>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</si>
  <si>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</si>
  <si>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</si>
  <si>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</si>
  <si>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</si>
  <si>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</si>
  <si>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</si>
  <si>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</si>
  <si>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</si>
  <si>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</si>
  <si>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</si>
  <si>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</si>
  <si>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</si>
  <si>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</si>
  <si>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</si>
  <si>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</si>
  <si>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</si>
  <si>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</si>
  <si>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</si>
  <si>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</si>
  <si>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</si>
  <si>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</si>
  <si>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</si>
  <si>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</si>
  <si>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</si>
  <si>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</si>
  <si>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</si>
  <si>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</si>
  <si>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</si>
  <si>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</si>
  <si>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</si>
  <si>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</si>
  <si>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</si>
  <si>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</si>
  <si>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</si>
  <si>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</si>
  <si>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</si>
  <si>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</si>
  <si>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</si>
  <si>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</si>
  <si>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</si>
  <si>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</si>
  <si>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</si>
  <si>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</si>
  <si>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</si>
  <si>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</si>
  <si>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</si>
  <si>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</si>
  <si>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</si>
  <si>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</si>
  <si>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</si>
  <si>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</si>
  <si>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</si>
  <si>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</si>
  <si>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</si>
  <si>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</si>
  <si>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</si>
  <si>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</si>
  <si>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</si>
  <si>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</si>
  <si>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</si>
  <si>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</si>
  <si>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</si>
  <si>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</si>
  <si>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</si>
  <si>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</si>
  <si>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</si>
  <si>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</si>
  <si>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</si>
  <si>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</si>
  <si>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</si>
  <si>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</si>
  <si>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</si>
  <si>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</si>
  <si>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</si>
  <si>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</si>
  <si>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</si>
  <si>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</si>
  <si>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</si>
  <si>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</si>
  <si>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</si>
  <si>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</si>
  <si>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</si>
  <si>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</si>
  <si>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</si>
  <si>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</si>
  <si>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</si>
  <si>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</si>
  <si>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</si>
  <si>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</si>
  <si>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</si>
  <si>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</si>
  <si>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</si>
  <si>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</si>
  <si>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</si>
  <si>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</si>
  <si>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</si>
  <si>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</si>
  <si>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</si>
  <si>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</si>
  <si>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</si>
  <si>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</si>
  <si>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</si>
  <si>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</si>
  <si>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</si>
  <si>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</si>
  <si>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</si>
  <si>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</si>
  <si>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</si>
  <si>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</si>
  <si>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</si>
  <si>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</si>
  <si>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</si>
  <si>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</si>
  <si>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</si>
  <si>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</si>
  <si>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</si>
  <si>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</si>
  <si>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</si>
  <si>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</si>
  <si>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</si>
  <si>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</si>
  <si>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</si>
  <si>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</si>
  <si>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</si>
  <si>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</si>
  <si>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</si>
  <si>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</si>
  <si>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</si>
  <si>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</si>
  <si>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</si>
  <si>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</si>
  <si>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</si>
  <si>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</si>
  <si>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</si>
  <si>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</si>
  <si>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</si>
  <si>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</si>
  <si>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</si>
  <si>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</si>
  <si>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</si>
  <si>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</si>
  <si>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</si>
  <si>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</si>
  <si>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</si>
  <si>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</si>
  <si>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</si>
  <si>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</si>
  <si>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</si>
  <si>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</si>
  <si>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</si>
  <si>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</si>
  <si>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</si>
  <si>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</si>
  <si>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</si>
  <si>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</si>
  <si>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</si>
  <si>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</si>
  <si>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</si>
  <si>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</si>
  <si>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</si>
  <si>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</si>
  <si>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</si>
  <si>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</si>
  <si>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</si>
  <si>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</si>
  <si>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</si>
  <si>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</si>
  <si>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</si>
  <si>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</si>
  <si>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</si>
  <si>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</si>
  <si>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</si>
  <si>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</si>
  <si>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</si>
  <si>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</si>
  <si>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</si>
  <si>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</si>
  <si>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</si>
  <si>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</si>
  <si>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</si>
  <si>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</si>
  <si>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</si>
  <si>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</si>
  <si>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</si>
  <si>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</si>
  <si>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</si>
  <si>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</si>
  <si>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</si>
  <si>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</si>
  <si>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</si>
  <si>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</si>
  <si>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</si>
  <si>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</si>
  <si>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</si>
  <si>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</si>
  <si>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</si>
  <si>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</si>
  <si>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</si>
  <si>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</si>
  <si>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</si>
  <si>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</si>
  <si>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</si>
  <si>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</si>
  <si>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</si>
  <si>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</si>
  <si>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</si>
  <si>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</si>
  <si>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</si>
  <si>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</si>
  <si>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</si>
  <si>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</si>
  <si>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</si>
  <si>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</si>
  <si>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</si>
  <si>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</si>
  <si>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</si>
  <si>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</si>
  <si>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</si>
  <si>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</si>
  <si>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</si>
  <si>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</si>
  <si>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</si>
  <si>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</si>
  <si>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</si>
  <si>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</si>
  <si>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</si>
  <si>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</si>
  <si>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</si>
  <si>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</si>
  <si>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</si>
  <si>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</si>
  <si>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</si>
  <si>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</si>
  <si>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</si>
  <si>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</si>
  <si>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</si>
  <si>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</si>
  <si>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</si>
  <si>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</si>
  <si>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</si>
  <si>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</si>
  <si>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</si>
  <si>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</si>
  <si>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</si>
  <si>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</si>
  <si>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</si>
  <si>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</si>
  <si>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</si>
  <si>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</si>
  <si>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</si>
  <si>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</si>
  <si>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</si>
  <si>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</si>
  <si>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</si>
  <si>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</si>
  <si>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</si>
  <si>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</si>
  <si>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</si>
  <si>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</si>
  <si>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</si>
  <si>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</si>
  <si>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</si>
  <si>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</si>
  <si>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</si>
  <si>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</si>
  <si>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</si>
  <si>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</si>
  <si>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</si>
  <si>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</si>
  <si>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</si>
  <si>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</si>
  <si>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</si>
  <si>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</si>
  <si>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</si>
  <si>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</si>
  <si>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</si>
  <si>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</si>
  <si>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</si>
  <si>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</si>
  <si>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</si>
  <si>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</si>
  <si>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</si>
  <si>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</si>
  <si>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</si>
  <si>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</si>
  <si>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</si>
  <si>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</si>
  <si>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</si>
  <si>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</si>
  <si>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</si>
  <si>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</si>
  <si>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</si>
  <si>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</si>
  <si>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</si>
  <si>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</si>
  <si>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</si>
  <si>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</si>
  <si>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</si>
  <si>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</si>
  <si>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</si>
  <si>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</si>
  <si>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</si>
  <si>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</si>
  <si>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</si>
  <si>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</si>
  <si>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</si>
  <si>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</si>
  <si>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</si>
  <si>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</si>
  <si>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</si>
  <si>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</si>
  <si>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</si>
  <si>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</si>
  <si>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</si>
  <si>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</si>
  <si>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</si>
  <si>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</si>
  <si>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</si>
  <si>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</si>
  <si>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</si>
  <si>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</si>
  <si>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</si>
  <si>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</si>
  <si>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</si>
  <si>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</si>
  <si>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</si>
  <si>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</si>
  <si>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</si>
  <si>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</si>
  <si>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</si>
  <si>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</si>
  <si>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</si>
  <si>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</si>
  <si>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</si>
  <si>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</si>
  <si>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</si>
  <si>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</si>
  <si>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</si>
  <si>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</si>
  <si>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</si>
  <si>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</si>
  <si>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</si>
  <si>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</si>
  <si>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</si>
  <si>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</si>
  <si>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</si>
  <si>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</si>
  <si>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</si>
  <si>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</si>
  <si>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</si>
  <si>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</si>
  <si>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</si>
  <si>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</si>
  <si>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</si>
  <si>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</si>
  <si>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</si>
  <si>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</si>
  <si>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</si>
  <si>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</si>
  <si>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</si>
  <si>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</si>
  <si>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</si>
  <si>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</si>
  <si>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</si>
  <si>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</si>
  <si>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</si>
  <si>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</si>
  <si>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</si>
  <si>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</si>
  <si>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</si>
  <si>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</si>
  <si>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</si>
  <si>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</si>
  <si>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</si>
  <si>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</si>
  <si>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</si>
  <si>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</si>
  <si>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</si>
  <si>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</si>
  <si>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</si>
  <si>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</si>
  <si>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</si>
  <si>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</si>
  <si>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</si>
  <si>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</si>
  <si>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</si>
  <si>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</si>
  <si>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</si>
  <si>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</si>
  <si>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</si>
  <si>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</si>
  <si>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</si>
  <si>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</si>
  <si>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</si>
  <si>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</si>
  <si>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</si>
  <si>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</si>
  <si>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</si>
  <si>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</si>
  <si>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</si>
  <si>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</si>
  <si>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</si>
  <si>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</si>
  <si>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</si>
  <si>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</si>
  <si>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</si>
  <si>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</si>
  <si>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</si>
  <si>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</si>
  <si>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</si>
  <si>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</si>
  <si>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</si>
  <si>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</si>
  <si>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</si>
  <si>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</si>
  <si>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</si>
  <si>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</si>
  <si>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</si>
  <si>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</si>
  <si>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</si>
  <si>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</si>
  <si>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</si>
  <si>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</si>
  <si>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</si>
  <si>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</si>
  <si>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</si>
  <si>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</si>
  <si>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</si>
  <si>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</si>
  <si>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</si>
  <si>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</si>
  <si>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</si>
  <si>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</si>
  <si>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</si>
  <si>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</si>
  <si>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</si>
  <si>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</si>
  <si>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</si>
  <si>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</si>
  <si>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</si>
  <si>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</si>
  <si>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</si>
  <si>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</si>
  <si>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</si>
  <si>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</si>
  <si>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</si>
  <si>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</si>
  <si>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</si>
  <si>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</si>
  <si>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</si>
  <si>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</si>
  <si>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</si>
  <si>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</si>
  <si>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</si>
  <si>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</si>
  <si>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</si>
  <si>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</si>
  <si>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</si>
  <si>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</si>
  <si>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</si>
  <si>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</si>
  <si>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</si>
  <si>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</si>
  <si>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</si>
  <si>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</si>
  <si>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</si>
  <si>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</si>
  <si>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</si>
  <si>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</si>
  <si>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</si>
  <si>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</si>
  <si>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</si>
  <si>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</si>
  <si>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</si>
  <si>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</si>
  <si>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</si>
  <si>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</si>
  <si>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</si>
  <si>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</si>
  <si>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</si>
  <si>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</si>
  <si>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</si>
  <si>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</si>
  <si>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</si>
  <si>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</si>
  <si>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</si>
  <si>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</si>
  <si>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</si>
  <si>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</si>
  <si>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</si>
  <si>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</si>
  <si>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</si>
  <si>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</si>
  <si>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</si>
  <si>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</si>
  <si>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</si>
  <si>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</si>
  <si>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</si>
  <si>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</si>
  <si>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</si>
  <si>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</si>
  <si>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</si>
  <si>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</si>
  <si>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</si>
  <si>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</si>
  <si>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</si>
  <si>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</si>
  <si>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</si>
  <si>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</si>
  <si>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</si>
  <si>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</si>
  <si>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</si>
  <si>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</si>
  <si>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</si>
  <si>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</si>
  <si>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</si>
  <si>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</si>
  <si>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</si>
  <si>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</si>
  <si>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</si>
  <si>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</si>
  <si>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</si>
  <si>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</si>
  <si>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</si>
  <si>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</si>
  <si>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</si>
  <si>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</si>
  <si>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</si>
  <si>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</si>
  <si>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</si>
  <si>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</si>
  <si>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</si>
  <si>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</si>
  <si>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</si>
  <si>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</si>
  <si>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</si>
  <si>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</si>
  <si>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</si>
  <si>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</si>
  <si>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</si>
  <si>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</si>
  <si>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</si>
  <si>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</si>
  <si>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</si>
  <si>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</si>
  <si>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</si>
  <si>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</si>
  <si>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</si>
  <si>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</si>
  <si>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</si>
  <si>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</si>
  <si>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</si>
  <si>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</si>
  <si>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</si>
  <si>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</si>
  <si>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</si>
  <si>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</si>
  <si>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</si>
  <si>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</si>
  <si>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</si>
  <si>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</si>
  <si>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</si>
  <si>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</si>
  <si>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</si>
  <si>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</si>
  <si>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</si>
  <si>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</si>
  <si>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</si>
  <si>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</si>
  <si>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</si>
  <si>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</si>
  <si>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</si>
  <si>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</si>
  <si>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</si>
  <si>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</si>
  <si>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</si>
  <si>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</si>
  <si>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</si>
  <si>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</si>
  <si>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</si>
  <si>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</si>
  <si>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</si>
  <si>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</si>
  <si>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</si>
  <si>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</si>
  <si>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</si>
  <si>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</si>
  <si>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</si>
  <si>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</si>
  <si>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</si>
  <si>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</si>
  <si>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</si>
  <si>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</si>
  <si>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</si>
  <si>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</si>
  <si>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</si>
  <si>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</si>
  <si>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</si>
  <si>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</si>
  <si>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</si>
  <si>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</si>
  <si>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</si>
  <si>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</si>
  <si>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</si>
  <si>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</si>
  <si>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</si>
  <si>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</si>
  <si>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</si>
  <si>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</si>
  <si>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</si>
  <si>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</si>
  <si>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</si>
  <si>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</si>
  <si>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</si>
  <si>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</si>
  <si>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</si>
  <si>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</si>
  <si>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</si>
  <si>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</si>
  <si>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</si>
  <si>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</si>
  <si>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</si>
  <si>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</si>
  <si>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</si>
  <si>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</si>
  <si>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</si>
  <si>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</si>
  <si>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</si>
  <si>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</si>
  <si>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</si>
  <si>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</si>
  <si>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</si>
  <si>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</si>
  <si>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</si>
  <si>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</si>
  <si>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</si>
  <si>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</si>
  <si>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</si>
  <si>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</si>
  <si>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</si>
  <si>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</si>
  <si>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</si>
  <si>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</si>
  <si>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</si>
  <si>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</si>
  <si>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</si>
  <si>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</si>
  <si>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</si>
  <si>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</si>
  <si>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</si>
  <si>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</si>
  <si>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</si>
  <si>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</si>
  <si>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</si>
  <si>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</si>
  <si>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</si>
  <si>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</si>
  <si>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</si>
  <si>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</si>
  <si>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</si>
  <si>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</si>
  <si>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</si>
  <si>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</si>
  <si>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</si>
  <si>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</si>
  <si>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</si>
  <si>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</si>
  <si>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</si>
  <si>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</si>
  <si>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</si>
  <si>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</si>
  <si>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</si>
  <si>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</si>
  <si>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</si>
  <si>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</si>
  <si>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</si>
  <si>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</si>
  <si>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</si>
  <si>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</si>
  <si>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</si>
  <si>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</si>
  <si>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</si>
  <si>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</si>
  <si>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</si>
  <si>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</si>
  <si>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</si>
  <si>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</si>
  <si>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</si>
  <si>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</si>
  <si>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</si>
  <si>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</si>
  <si>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</si>
  <si>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</si>
  <si>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</si>
  <si>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</si>
  <si>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</si>
  <si>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</si>
  <si>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</si>
  <si>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</si>
  <si>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</si>
  <si>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</si>
  <si>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</si>
  <si>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</si>
  <si>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</si>
  <si>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</si>
  <si>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</si>
  <si>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</si>
  <si>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</si>
  <si>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</si>
  <si>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</si>
  <si>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</si>
  <si>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</si>
  <si>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</si>
  <si>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</si>
  <si>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</si>
  <si>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</si>
  <si>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</si>
  <si>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</si>
  <si>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</si>
  <si>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</si>
  <si>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</si>
  <si>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</si>
  <si>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</si>
  <si>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</si>
  <si>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</si>
  <si>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</si>
  <si>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</si>
  <si>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</si>
  <si>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</si>
  <si>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</si>
  <si>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</si>
  <si>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</si>
  <si>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</si>
  <si>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</si>
  <si>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</si>
  <si>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</si>
  <si>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</si>
  <si>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</si>
  <si>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</si>
  <si>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</si>
  <si>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</si>
  <si>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</si>
  <si>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</si>
  <si>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</si>
  <si>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</si>
  <si>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</si>
  <si>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</si>
  <si>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</si>
  <si>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</si>
  <si>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</si>
  <si>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</si>
  <si>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</si>
  <si>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</si>
  <si>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</si>
  <si>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</si>
  <si>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</si>
  <si>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</si>
  <si>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</si>
  <si>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</si>
  <si>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</si>
  <si>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</si>
  <si>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</si>
  <si>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</si>
  <si>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</si>
  <si>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</si>
  <si>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</si>
  <si>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</si>
  <si>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</si>
  <si>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</si>
  <si>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</si>
  <si>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</si>
  <si>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</si>
  <si>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</si>
  <si>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</si>
  <si>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</si>
  <si>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</si>
  <si>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</si>
  <si>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</si>
  <si>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</si>
  <si>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</si>
  <si>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</si>
  <si>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</si>
  <si>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</si>
  <si>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</si>
  <si>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</si>
  <si>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</si>
  <si>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</si>
  <si>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</si>
  <si>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</si>
  <si>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</si>
  <si>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</si>
  <si>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</si>
  <si>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</si>
  <si>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</si>
  <si>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</si>
  <si>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</si>
  <si>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</si>
  <si>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</si>
  <si>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</si>
  <si>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</si>
  <si>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</si>
  <si>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</si>
  <si>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</si>
  <si>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</si>
  <si>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</si>
  <si>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</si>
  <si>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</si>
  <si>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</si>
  <si>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</si>
  <si>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</si>
  <si>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</si>
  <si>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</si>
  <si>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</si>
  <si>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</si>
  <si>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</si>
  <si>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</si>
  <si>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</si>
  <si>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</si>
  <si>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</si>
  <si>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</si>
  <si>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</si>
  <si>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</si>
  <si>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</si>
  <si>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</si>
  <si>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</si>
  <si>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</si>
  <si>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</si>
  <si>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</si>
  <si>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</si>
  <si>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</si>
  <si>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</si>
  <si>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</si>
  <si>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</si>
  <si>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</si>
  <si>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</si>
  <si>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</si>
  <si>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</si>
  <si>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</si>
  <si>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</si>
  <si>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</si>
  <si>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</si>
  <si>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</si>
  <si>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</si>
  <si>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</si>
  <si>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</si>
  <si>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</si>
  <si>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</si>
  <si>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</si>
  <si>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</si>
  <si>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</si>
  <si>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</si>
  <si>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</si>
  <si>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</si>
  <si>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</si>
  <si>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</si>
  <si>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</si>
  <si>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</si>
  <si>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</si>
  <si>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</si>
  <si>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</si>
  <si>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</si>
  <si>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</si>
  <si>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</si>
  <si>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</si>
  <si>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</si>
  <si>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</si>
  <si>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</si>
  <si>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</si>
  <si>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</si>
  <si>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</si>
  <si>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</si>
  <si>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</si>
  <si>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</si>
  <si>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</si>
  <si>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</si>
  <si>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</si>
  <si>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</si>
  <si>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</si>
  <si>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</si>
  <si>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</si>
  <si>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</si>
  <si>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</si>
  <si>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</si>
  <si>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</si>
  <si>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</si>
  <si>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</si>
  <si>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</si>
  <si>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</si>
  <si>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</si>
  <si>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</si>
  <si>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</si>
  <si>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</si>
  <si>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</si>
  <si>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</si>
  <si>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</si>
  <si>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</si>
  <si>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</si>
  <si>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</si>
  <si>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</si>
  <si>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</si>
  <si>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</si>
  <si>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</si>
  <si>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</si>
  <si>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</si>
  <si>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</si>
  <si>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</si>
  <si>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</si>
  <si>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</si>
  <si>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</si>
  <si>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</si>
  <si>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</si>
  <si>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</si>
  <si>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</si>
  <si>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</si>
  <si>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</si>
  <si>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</si>
  <si>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</si>
  <si>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</si>
  <si>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</si>
  <si>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</si>
  <si>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</si>
  <si>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</si>
  <si>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</si>
  <si>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</si>
  <si>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</si>
  <si>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</si>
  <si>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</si>
  <si>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</si>
  <si>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</si>
  <si>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</si>
  <si>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</si>
  <si>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</si>
  <si>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</si>
  <si>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</si>
  <si>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</si>
  <si>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</si>
  <si>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</si>
  <si>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</si>
  <si>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</si>
  <si>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</si>
  <si>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</si>
  <si>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</si>
  <si>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</si>
  <si>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</si>
  <si>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</si>
  <si>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</si>
  <si>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</si>
  <si>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</si>
  <si>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</si>
  <si>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</si>
  <si>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</si>
  <si>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</si>
  <si>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</si>
  <si>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</si>
  <si>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</si>
  <si>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</si>
  <si>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</si>
  <si>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</si>
  <si>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</si>
  <si>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</si>
  <si>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</si>
  <si>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</si>
  <si>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</si>
  <si>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</si>
  <si>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</si>
  <si>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</si>
  <si>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</si>
  <si>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</si>
  <si>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</si>
  <si>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</si>
  <si>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</si>
  <si>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</si>
  <si>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</si>
  <si>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</si>
  <si>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</si>
  <si>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</si>
  <si>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</si>
  <si>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</si>
  <si>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</si>
  <si>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</si>
  <si>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</si>
  <si>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</si>
  <si>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</si>
  <si>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</si>
  <si>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</si>
  <si>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</si>
  <si>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</si>
  <si>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</si>
  <si>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</si>
  <si>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</si>
  <si>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</si>
  <si>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</si>
  <si>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</si>
  <si>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</si>
  <si>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</si>
  <si>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</si>
  <si>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</si>
  <si>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</si>
  <si>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</si>
  <si>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</si>
  <si>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</si>
  <si>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</si>
  <si>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</si>
  <si>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</si>
  <si>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</si>
  <si>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</si>
  <si>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</si>
  <si>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</si>
  <si>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</si>
  <si>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</si>
  <si>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</si>
  <si>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</si>
  <si>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</si>
  <si>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</si>
  <si>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</si>
  <si>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</si>
  <si>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</si>
  <si>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</si>
  <si>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</si>
  <si>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</si>
  <si>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</si>
  <si>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</si>
  <si>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</si>
  <si>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</si>
  <si>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</si>
  <si>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</si>
  <si>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</si>
  <si>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</si>
  <si>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</si>
  <si>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</si>
  <si>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</si>
  <si>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</si>
  <si>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</si>
  <si>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</si>
  <si>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</si>
  <si>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</si>
  <si>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</si>
  <si>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</si>
  <si>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</si>
  <si>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</si>
  <si>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</si>
  <si>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</si>
  <si>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</si>
  <si>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</si>
  <si>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</si>
  <si>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</si>
  <si>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</si>
  <si>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</si>
  <si>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</si>
  <si>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</si>
  <si>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</si>
  <si>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</si>
  <si>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</si>
  <si>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</si>
  <si>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</si>
  <si>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</si>
  <si>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</si>
  <si>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</si>
  <si>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</si>
  <si>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</si>
  <si>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</si>
  <si>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</si>
  <si>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</si>
  <si>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</si>
  <si>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</si>
  <si>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</si>
  <si>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</si>
  <si>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</si>
  <si>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</si>
  <si>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</si>
  <si>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</si>
  <si>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</si>
  <si>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</si>
  <si>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</si>
  <si>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</si>
  <si>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</si>
  <si>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</si>
  <si>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</si>
  <si>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</si>
  <si>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</si>
  <si>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</si>
  <si>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</si>
  <si>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</si>
  <si>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</si>
  <si>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</si>
  <si>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</si>
  <si>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</si>
  <si>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</si>
  <si>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</si>
  <si>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</si>
  <si>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</si>
  <si>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</si>
  <si>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</si>
  <si>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</si>
  <si>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</si>
  <si>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</si>
  <si>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</si>
  <si>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</si>
  <si>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</si>
  <si>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</si>
  <si>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</si>
  <si>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</si>
  <si>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</si>
  <si>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</si>
  <si>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</si>
  <si>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</si>
  <si>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</si>
  <si>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</si>
  <si>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</si>
  <si>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</si>
  <si>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</si>
  <si>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</si>
  <si>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</si>
  <si>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</si>
  <si>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</si>
  <si>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</si>
  <si>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</si>
  <si>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</si>
  <si>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</si>
  <si>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</si>
  <si>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</si>
  <si>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</si>
  <si>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</si>
  <si>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</si>
  <si>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</si>
  <si>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</si>
  <si>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</si>
  <si>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</si>
  <si>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</si>
  <si>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</si>
  <si>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</si>
  <si>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</si>
  <si>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</si>
  <si>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</si>
  <si>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</si>
  <si>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</si>
  <si>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</si>
  <si>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</si>
  <si>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</si>
  <si>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</si>
  <si>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</si>
  <si>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</si>
  <si>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</si>
  <si>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</si>
  <si>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</si>
  <si>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</si>
  <si>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</si>
  <si>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</si>
  <si>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</si>
  <si>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</si>
  <si>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</si>
  <si>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</si>
  <si>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</si>
  <si>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</si>
  <si>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</si>
  <si>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</si>
  <si>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</si>
  <si>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</si>
  <si>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</si>
  <si>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</si>
  <si>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</si>
  <si>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</si>
  <si>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</si>
  <si>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</si>
  <si>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</si>
  <si>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</si>
  <si>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</si>
  <si>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</si>
  <si>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</si>
  <si>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</si>
  <si>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</si>
  <si>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</si>
  <si>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</si>
  <si>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</si>
  <si>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</si>
  <si>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</si>
  <si>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</si>
  <si>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</si>
  <si>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</si>
  <si>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</si>
  <si>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</si>
  <si>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</si>
  <si>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</si>
  <si>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</si>
  <si>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</si>
  <si>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</si>
  <si>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</si>
  <si>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</si>
  <si>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</si>
  <si>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</si>
  <si>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</si>
  <si>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</si>
  <si>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</si>
  <si>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</si>
  <si>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</si>
  <si>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</si>
  <si>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</si>
  <si>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</si>
  <si>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</si>
  <si>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</si>
  <si>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</si>
  <si>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</si>
  <si>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</si>
  <si>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</si>
  <si>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</si>
  <si>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</si>
  <si>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</si>
  <si>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</si>
  <si>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</si>
  <si>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</si>
  <si>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</si>
  <si>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</si>
  <si>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</si>
  <si>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</si>
  <si>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</si>
  <si>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</si>
  <si>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</si>
  <si>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</si>
  <si>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</si>
  <si>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</si>
  <si>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</si>
  <si>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</si>
  <si>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</si>
  <si>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</si>
  <si>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</si>
  <si>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</si>
  <si>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</si>
  <si>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</si>
  <si>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</si>
  <si>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</si>
  <si>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</si>
  <si>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</si>
  <si>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</si>
  <si>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</si>
  <si>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</si>
  <si>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</si>
  <si>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</si>
  <si>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</si>
  <si>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</si>
  <si>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</si>
  <si>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</si>
  <si>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</si>
  <si>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</si>
  <si>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</si>
  <si>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</si>
  <si>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</si>
  <si>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</si>
  <si>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</si>
  <si>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</si>
  <si>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</si>
  <si>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</si>
  <si>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</si>
  <si>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</si>
  <si>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</si>
  <si>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</si>
  <si>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</si>
  <si>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</si>
  <si>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</si>
  <si>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</si>
  <si>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</si>
  <si>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</si>
  <si>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</si>
  <si>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</si>
  <si>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</si>
  <si>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</si>
  <si>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</si>
  <si>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</si>
  <si>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</si>
  <si>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</si>
  <si>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</si>
  <si>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</si>
  <si>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</si>
  <si>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</si>
  <si>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</si>
  <si>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</si>
  <si>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</si>
  <si>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</si>
  <si>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</si>
  <si>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</si>
  <si>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</si>
  <si>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</si>
  <si>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</si>
  <si>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</si>
  <si>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</si>
  <si>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</si>
  <si>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</si>
  <si>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</si>
  <si>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</si>
  <si>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</si>
  <si>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</si>
  <si>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</si>
  <si>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</si>
  <si>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</si>
  <si>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</si>
  <si>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</si>
  <si>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</si>
  <si>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</si>
  <si>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</si>
  <si>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</si>
  <si>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</si>
  <si>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</si>
  <si>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</si>
  <si>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</si>
  <si>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</si>
  <si>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</si>
  <si>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</si>
  <si>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</si>
  <si>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</si>
  <si>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</si>
  <si>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</si>
  <si>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</si>
  <si>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</si>
  <si>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</si>
  <si>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</si>
  <si>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</si>
  <si>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</si>
  <si>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</si>
  <si>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</si>
  <si>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</si>
  <si>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</si>
  <si>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</si>
  <si>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</si>
  <si>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</si>
  <si>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</si>
  <si>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</si>
  <si>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</si>
  <si>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</si>
  <si>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</si>
  <si>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</si>
  <si>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</si>
  <si>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</si>
  <si>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</si>
  <si>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</si>
  <si>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</si>
  <si>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</si>
  <si>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</si>
  <si>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</si>
  <si>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</si>
  <si>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</si>
  <si>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</si>
  <si>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</si>
  <si>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</si>
  <si>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</si>
  <si>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</si>
  <si>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</si>
  <si>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</si>
  <si>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</si>
  <si>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</si>
  <si>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</si>
  <si>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</si>
  <si>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</si>
  <si>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</si>
  <si>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</si>
  <si>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</si>
  <si>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</si>
  <si>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</si>
  <si>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</si>
  <si>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</si>
  <si>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</si>
  <si>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</si>
  <si>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</si>
  <si>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</si>
  <si>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</si>
  <si>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</si>
  <si>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</si>
  <si>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</si>
  <si>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</si>
  <si>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</si>
  <si>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</si>
  <si>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</si>
  <si>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</si>
  <si>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</si>
  <si>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</si>
  <si>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</si>
  <si>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</si>
  <si>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</si>
  <si>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</si>
  <si>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</si>
  <si>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</si>
  <si>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</si>
  <si>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</si>
  <si>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</si>
  <si>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</si>
  <si>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</si>
  <si>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</si>
  <si>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</si>
  <si>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</si>
  <si>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</si>
  <si>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</si>
  <si>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</si>
  <si>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</si>
  <si>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</si>
  <si>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</si>
  <si>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</si>
  <si>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</si>
  <si>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</si>
  <si>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</si>
  <si>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</si>
  <si>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</si>
  <si>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</si>
  <si>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</si>
  <si>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</si>
  <si>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</si>
  <si>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</si>
  <si>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</si>
  <si>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</si>
  <si>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</si>
  <si>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</si>
  <si>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</si>
  <si>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</si>
  <si>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</si>
  <si>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</si>
  <si>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</si>
  <si>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</si>
  <si>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</si>
  <si>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</si>
  <si>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</si>
  <si>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</si>
  <si>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</si>
  <si>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</si>
  <si>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</si>
  <si>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</si>
  <si>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</si>
  <si>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</si>
  <si>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</si>
  <si>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</si>
  <si>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</si>
  <si>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</si>
  <si>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</si>
  <si>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</si>
  <si>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</si>
  <si>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</si>
  <si>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</si>
  <si>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</si>
  <si>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</si>
  <si>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</si>
  <si>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</si>
  <si>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</si>
  <si>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</si>
  <si>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</si>
  <si>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</si>
  <si>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</si>
  <si>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</si>
  <si>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</si>
  <si>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</si>
  <si>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</si>
  <si>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</si>
  <si>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</si>
  <si>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</si>
  <si>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</si>
  <si>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</si>
  <si>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</si>
  <si>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</si>
  <si>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</si>
  <si>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</si>
  <si>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</si>
  <si>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</si>
  <si>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</si>
  <si>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</si>
  <si>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</si>
  <si>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</si>
  <si>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</si>
  <si>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</si>
  <si>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</si>
  <si>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</si>
  <si>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</si>
  <si>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</si>
  <si>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</si>
  <si>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</si>
  <si>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</si>
  <si>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</si>
  <si>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</si>
  <si>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</si>
  <si>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</si>
  <si>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</si>
  <si>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</si>
  <si>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</si>
  <si>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</si>
  <si>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</si>
  <si>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</si>
  <si>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</si>
  <si>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</si>
  <si>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</si>
  <si>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</si>
  <si>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</si>
  <si>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</si>
  <si>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</si>
  <si>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</si>
  <si>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</si>
  <si>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</si>
  <si>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</si>
  <si>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</si>
  <si>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</si>
  <si>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</si>
  <si>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</si>
  <si>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</si>
  <si>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</si>
  <si>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</si>
  <si>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</si>
  <si>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</si>
  <si>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</si>
  <si>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</si>
  <si>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</si>
  <si>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</si>
  <si>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</si>
  <si>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</si>
  <si>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</si>
  <si>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</si>
  <si>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</si>
  <si>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</si>
  <si>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</si>
  <si>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</si>
  <si>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</si>
  <si>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</si>
  <si>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</si>
  <si>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</si>
  <si>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</si>
  <si>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</si>
  <si>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</si>
  <si>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</si>
  <si>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</si>
  <si>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</si>
  <si>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</si>
  <si>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</si>
  <si>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</si>
  <si>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</si>
  <si>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</si>
  <si>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</si>
  <si>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</si>
  <si>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</si>
  <si>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</si>
  <si>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</si>
  <si>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</si>
  <si>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</si>
  <si>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</si>
  <si>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</si>
  <si>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</si>
  <si>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</si>
  <si>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</si>
  <si>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</si>
  <si>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</si>
  <si>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</si>
  <si>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</si>
  <si>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</si>
  <si>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</si>
  <si>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</si>
  <si>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</si>
  <si>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</si>
  <si>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</si>
  <si>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</si>
  <si>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</si>
  <si>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</si>
  <si>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</si>
  <si>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</si>
  <si>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</si>
  <si>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</si>
  <si>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</si>
  <si>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</si>
  <si>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</si>
  <si>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</si>
  <si>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</si>
  <si>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</si>
  <si>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</si>
  <si>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</si>
  <si>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</si>
  <si>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</si>
  <si>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</si>
  <si>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</si>
  <si>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</si>
  <si>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</si>
  <si>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</si>
  <si>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</si>
  <si>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</si>
  <si>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</si>
  <si>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</si>
  <si>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</si>
  <si>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</si>
  <si>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</si>
  <si>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</si>
  <si>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</si>
  <si>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</si>
  <si>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</si>
  <si>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</si>
  <si>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</si>
  <si>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</si>
  <si>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</si>
  <si>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</si>
  <si>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</si>
  <si>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</si>
  <si>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</si>
  <si>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</si>
  <si>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</si>
  <si>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</si>
  <si>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</si>
  <si>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</si>
  <si>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</si>
  <si>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</si>
  <si>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</si>
  <si>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</si>
  <si>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</si>
  <si>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</si>
  <si>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</si>
  <si>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</si>
  <si>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</si>
  <si>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</si>
  <si>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</si>
  <si>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</si>
  <si>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</si>
  <si>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</si>
  <si>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</si>
  <si>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</si>
  <si>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</si>
  <si>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</si>
  <si>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</si>
  <si>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</si>
  <si>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</si>
  <si>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</si>
  <si>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</si>
  <si>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</si>
  <si>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</si>
  <si>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</si>
  <si>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</si>
  <si>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</si>
  <si>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</si>
  <si>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</si>
  <si>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</si>
  <si>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</si>
  <si>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</si>
  <si>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</si>
  <si>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</si>
  <si>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</si>
  <si>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</si>
  <si>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</si>
  <si>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</si>
  <si>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</si>
  <si>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</si>
  <si>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</si>
  <si>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</si>
  <si>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</si>
  <si>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</si>
  <si>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</si>
  <si>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</si>
  <si>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</si>
  <si>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</si>
  <si>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</si>
  <si>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</si>
  <si>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</si>
  <si>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</si>
  <si>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</si>
  <si>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</si>
  <si>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</si>
  <si>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</si>
  <si>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</si>
  <si>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</si>
  <si>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</si>
  <si>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</si>
  <si>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</si>
  <si>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</si>
  <si>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</si>
  <si>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</si>
  <si>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</si>
  <si>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</si>
  <si>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</si>
  <si>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</si>
  <si>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</si>
  <si>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</si>
  <si>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</si>
  <si>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</si>
  <si>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</si>
  <si>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</si>
  <si>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</si>
  <si>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</si>
  <si>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</si>
  <si>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</si>
  <si>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</si>
  <si>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</si>
  <si>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</si>
  <si>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</si>
  <si>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</si>
  <si>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</si>
  <si>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</si>
  <si>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</si>
  <si>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</si>
  <si>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</si>
  <si>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</si>
  <si>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</si>
  <si>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</si>
  <si>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</si>
  <si>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</si>
  <si>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</si>
  <si>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</si>
  <si>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</si>
  <si>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</si>
  <si>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</si>
  <si>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</si>
  <si>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</si>
  <si>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</si>
  <si>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</si>
  <si>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</si>
  <si>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</si>
  <si>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</si>
  <si>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</si>
  <si>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</si>
  <si>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</si>
  <si>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</si>
  <si>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</si>
  <si>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</si>
  <si>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</si>
  <si>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</si>
  <si>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</si>
  <si>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</si>
  <si>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</si>
  <si>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</si>
  <si>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</si>
  <si>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</si>
  <si>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</si>
  <si>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</si>
  <si>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</si>
  <si>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</si>
  <si>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</si>
  <si>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</si>
  <si>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</si>
  <si>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</si>
  <si>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</si>
  <si>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</si>
  <si>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</si>
  <si>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</si>
  <si>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</si>
  <si>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</si>
  <si>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</si>
  <si>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</si>
  <si>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</si>
  <si>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</si>
  <si>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</si>
  <si>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</si>
  <si>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</si>
  <si>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</si>
  <si>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</si>
  <si>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</si>
  <si>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</si>
  <si>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</si>
  <si>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</si>
  <si>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</si>
  <si>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</si>
  <si>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</si>
  <si>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</si>
  <si>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</si>
  <si>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</si>
  <si>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</si>
  <si>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</si>
  <si>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</si>
  <si>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</si>
  <si>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</si>
  <si>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</si>
  <si>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</si>
  <si>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</si>
  <si>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</si>
  <si>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</si>
  <si>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</si>
  <si>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</si>
  <si>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</si>
  <si>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</si>
  <si>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</si>
  <si>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</si>
  <si>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</si>
  <si>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</si>
  <si>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</si>
  <si>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</si>
  <si>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</si>
  <si>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</si>
  <si>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</si>
  <si>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</si>
  <si>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</si>
  <si>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</si>
  <si>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</si>
  <si>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</si>
  <si>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</si>
  <si>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</si>
  <si>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</si>
  <si>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</si>
  <si>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</si>
  <si>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</si>
  <si>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</si>
  <si>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</si>
  <si>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</si>
  <si>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</si>
  <si>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</si>
  <si>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</si>
  <si>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</si>
  <si>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</si>
  <si>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</si>
  <si>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</si>
  <si>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</si>
  <si>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</si>
  <si>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</si>
  <si>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</si>
  <si>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</si>
  <si>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</si>
  <si>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</si>
  <si>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</si>
  <si>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</si>
  <si>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</si>
  <si>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</si>
  <si>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</si>
  <si>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</si>
  <si>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</si>
  <si>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</si>
  <si>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</si>
  <si>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</si>
  <si>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</si>
  <si>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</si>
  <si>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</si>
  <si>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</si>
  <si>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</si>
  <si>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</si>
  <si>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</si>
  <si>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</si>
  <si>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</si>
  <si>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</si>
  <si>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</si>
  <si>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</si>
  <si>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</si>
  <si>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</si>
  <si>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</si>
  <si>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</si>
  <si>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</si>
  <si>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</si>
  <si>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</si>
  <si>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</si>
  <si>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</si>
  <si>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</si>
  <si>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</si>
  <si>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</si>
  <si>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</si>
  <si>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</si>
  <si>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</si>
  <si>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</si>
  <si>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</si>
  <si>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</si>
  <si>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</si>
  <si>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</si>
  <si>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</si>
  <si>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</si>
  <si>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</si>
  <si>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</si>
  <si>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</si>
  <si>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</si>
  <si>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</si>
  <si>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</si>
  <si>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</si>
  <si>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</si>
  <si>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</si>
  <si>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</si>
  <si>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</si>
  <si>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</si>
  <si>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</si>
  <si>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</si>
  <si>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</si>
  <si>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</si>
  <si>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</si>
  <si>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</si>
  <si>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</si>
  <si>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</si>
  <si>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</si>
  <si>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</si>
  <si>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</si>
  <si>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</si>
  <si>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</si>
  <si>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</si>
  <si>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</si>
  <si>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</si>
  <si>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</si>
  <si>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</si>
  <si>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</si>
  <si>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</si>
  <si>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</si>
  <si>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</si>
  <si>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</si>
  <si>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</si>
  <si>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</si>
  <si>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</si>
  <si>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</si>
  <si>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</si>
  <si>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</si>
  <si>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</si>
  <si>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</si>
  <si>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</si>
  <si>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</si>
  <si>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</si>
  <si>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</si>
  <si>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</si>
  <si>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</si>
  <si>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</si>
  <si>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</si>
  <si>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</si>
  <si>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</si>
  <si>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</si>
  <si>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</si>
  <si>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</si>
  <si>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</si>
  <si>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</si>
  <si>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</si>
  <si>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</si>
  <si>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</si>
  <si>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</si>
  <si>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</si>
  <si>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</si>
  <si>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</si>
  <si>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</si>
  <si>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</si>
  <si>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</si>
  <si>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</si>
  <si>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</si>
  <si>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</si>
  <si>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</si>
  <si>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</si>
  <si>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</si>
  <si>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</si>
  <si>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</si>
  <si>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</si>
  <si>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</si>
  <si>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</si>
  <si>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</si>
  <si>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</si>
  <si>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</si>
  <si>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</si>
  <si>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</si>
  <si>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</si>
  <si>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</si>
  <si>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</si>
  <si>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</si>
  <si>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</si>
  <si>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</si>
  <si>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</si>
  <si>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</si>
  <si>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</si>
  <si>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</si>
  <si>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</si>
  <si>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</si>
  <si>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</si>
  <si>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</si>
  <si>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</si>
  <si>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</si>
  <si>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</si>
  <si>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</si>
  <si>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</si>
  <si>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</si>
  <si>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</si>
  <si>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</si>
  <si>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</si>
  <si>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</si>
  <si>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</si>
  <si>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</si>
  <si>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</si>
  <si>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</si>
  <si>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</si>
  <si>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</si>
  <si>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</si>
  <si>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</si>
  <si>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</si>
  <si>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</si>
  <si>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</si>
  <si>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</si>
  <si>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</si>
  <si>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</si>
  <si>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</si>
  <si>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</si>
  <si>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</si>
  <si>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</si>
  <si>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</si>
  <si>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</si>
  <si>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</si>
  <si>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</si>
  <si>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</si>
  <si>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</si>
  <si>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</si>
  <si>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</si>
  <si>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</si>
  <si>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</si>
  <si>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</si>
  <si>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</si>
  <si>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</si>
  <si>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</si>
  <si>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</si>
  <si>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</si>
  <si>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</si>
  <si>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</si>
  <si>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</si>
  <si>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</si>
  <si>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</si>
  <si>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</si>
  <si>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</si>
  <si>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</si>
  <si>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</si>
  <si>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</si>
  <si>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</si>
  <si>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</si>
  <si>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</si>
  <si>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</si>
  <si>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</si>
  <si>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</si>
  <si>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</si>
  <si>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</si>
  <si>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</si>
  <si>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</si>
  <si>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</si>
  <si>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</si>
  <si>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</si>
  <si>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</si>
  <si>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</si>
  <si>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</si>
  <si>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</si>
  <si>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</si>
  <si>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</si>
  <si>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</si>
  <si>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</si>
  <si>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</si>
  <si>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</si>
  <si>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</si>
  <si>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</si>
  <si>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</si>
  <si>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</si>
  <si>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</si>
  <si>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</si>
  <si>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</si>
  <si>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</si>
  <si>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</si>
  <si>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</si>
  <si>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</si>
  <si>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</si>
  <si>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</si>
  <si>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</si>
  <si>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</si>
  <si>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</si>
  <si>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</si>
  <si>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</si>
  <si>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</si>
  <si>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</si>
  <si>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</si>
  <si>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</si>
  <si>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</si>
  <si>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</si>
  <si>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</si>
  <si>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</si>
  <si>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</si>
  <si>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</si>
  <si>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</si>
  <si>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</si>
  <si>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</si>
  <si>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</si>
  <si>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</si>
  <si>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</si>
  <si>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</si>
  <si>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</si>
  <si>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</si>
  <si>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</si>
  <si>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</si>
  <si>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</si>
  <si>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</si>
  <si>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</si>
  <si>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</si>
  <si>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</si>
  <si>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</si>
  <si>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</si>
  <si>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</si>
  <si>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</si>
  <si>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</si>
  <si>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</si>
  <si>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</si>
  <si>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</si>
  <si>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</si>
  <si>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</si>
  <si>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</si>
  <si>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</si>
  <si>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</si>
  <si>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</si>
  <si>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</si>
  <si>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</si>
  <si>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</si>
  <si>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</si>
  <si>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</si>
  <si>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</si>
  <si>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</si>
  <si>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</si>
  <si>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</si>
  <si>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</si>
  <si>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</si>
  <si>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</si>
  <si>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</si>
  <si>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</si>
  <si>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</si>
  <si>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</si>
  <si>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</si>
  <si>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</si>
  <si>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</si>
  <si>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</si>
  <si>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</si>
  <si>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</si>
  <si>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</si>
  <si>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</si>
  <si>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</si>
  <si>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</si>
  <si>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</si>
  <si>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</si>
  <si>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</si>
  <si>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</si>
  <si>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</si>
  <si>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</si>
  <si>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</si>
  <si>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</si>
  <si>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</si>
  <si>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</si>
  <si>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</si>
  <si>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</si>
  <si>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</si>
  <si>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</si>
  <si>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</si>
  <si>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</si>
  <si>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</si>
  <si>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</si>
  <si>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</si>
  <si>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</si>
  <si>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</si>
  <si>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</si>
  <si>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</si>
  <si>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</si>
  <si>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</si>
  <si>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</si>
  <si>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</si>
  <si>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</si>
  <si>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</si>
  <si>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</si>
  <si>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</si>
  <si>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</si>
  <si>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</si>
  <si>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</si>
  <si>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</si>
  <si>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</si>
  <si>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</si>
  <si>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</si>
  <si>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</si>
  <si>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</si>
  <si>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</si>
  <si>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</si>
  <si>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</si>
  <si>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</si>
  <si>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</si>
  <si>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</si>
  <si>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</si>
  <si>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</si>
  <si>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</si>
  <si>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</si>
  <si>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</si>
  <si>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</si>
  <si>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</si>
  <si>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</si>
  <si>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</si>
  <si>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</si>
  <si>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</si>
  <si>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</si>
  <si>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</si>
  <si>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</si>
  <si>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</si>
  <si>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</si>
  <si>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</si>
  <si>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</si>
  <si>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</si>
  <si>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</si>
  <si>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</si>
  <si>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</si>
  <si>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</si>
  <si>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</si>
  <si>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</si>
  <si>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</si>
  <si>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</si>
  <si>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</si>
  <si>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</si>
  <si>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</si>
  <si>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</si>
  <si>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</si>
  <si>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</si>
  <si>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</si>
  <si>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</si>
  <si>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</si>
  <si>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</si>
  <si>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</si>
  <si>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</si>
  <si>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</si>
  <si>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</si>
  <si>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</si>
  <si>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</si>
  <si>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</si>
  <si>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</si>
  <si>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</si>
  <si>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</si>
  <si>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</si>
  <si>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</si>
  <si>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</si>
  <si>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</si>
  <si>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</si>
  <si>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</si>
  <si>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</si>
  <si>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</si>
  <si>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</si>
  <si>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</si>
  <si>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</si>
  <si>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</si>
  <si>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</si>
  <si>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</si>
  <si>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</si>
  <si>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</si>
  <si>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</si>
  <si>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</si>
  <si>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</si>
  <si>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</si>
  <si>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</si>
  <si>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</si>
  <si>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</si>
  <si>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</si>
  <si>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</si>
  <si>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</si>
  <si>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</si>
  <si>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</si>
  <si>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</si>
  <si>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</si>
  <si>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</si>
  <si>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</si>
  <si>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</si>
  <si>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</si>
  <si>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</si>
  <si>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</si>
  <si>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</si>
  <si>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</si>
  <si>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</si>
  <si>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</si>
  <si>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</si>
  <si>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</si>
  <si>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</si>
  <si>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</si>
  <si>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</si>
  <si>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</si>
  <si>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</si>
  <si>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</si>
  <si>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</si>
  <si>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</si>
  <si>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</si>
  <si>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</si>
  <si>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</si>
  <si>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</si>
  <si>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</si>
  <si>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</si>
  <si>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</si>
  <si>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</si>
  <si>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</si>
  <si>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</si>
  <si>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</si>
  <si>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</si>
  <si>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</si>
  <si>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</si>
  <si>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</si>
  <si>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</si>
  <si>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</si>
  <si>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</si>
  <si>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</si>
  <si>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</si>
  <si>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</si>
  <si>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</si>
  <si>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</si>
  <si>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</si>
  <si>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</si>
  <si>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</si>
  <si>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</si>
  <si>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</si>
  <si>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</si>
  <si>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</si>
  <si>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</si>
  <si>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</si>
  <si>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</si>
  <si>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</si>
  <si>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</si>
  <si>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</si>
  <si>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</si>
  <si>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</si>
  <si>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</si>
  <si>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</si>
  <si>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</si>
  <si>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</si>
  <si>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</si>
  <si>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</si>
  <si>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</si>
  <si>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</si>
  <si>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</si>
  <si>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</si>
  <si>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</si>
  <si>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</si>
  <si>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</si>
  <si>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</si>
  <si>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</si>
  <si>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</si>
  <si>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</si>
  <si>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</si>
  <si>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</si>
  <si>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</si>
  <si>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</si>
  <si>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</si>
  <si>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</si>
  <si>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</si>
  <si>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</si>
  <si>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</si>
  <si>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</si>
  <si>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</si>
  <si>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</si>
  <si>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</si>
  <si>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</si>
  <si>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</si>
  <si>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</si>
  <si>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</si>
  <si>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</si>
  <si>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</si>
  <si>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</si>
  <si>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</si>
  <si>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</si>
  <si>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</si>
  <si>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</si>
  <si>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</si>
  <si>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</si>
  <si>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</si>
  <si>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</si>
  <si>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</si>
  <si>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</si>
  <si>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</si>
  <si>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</si>
  <si>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</si>
  <si>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</si>
  <si>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</si>
  <si>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</si>
  <si>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</si>
  <si>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</si>
  <si>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</si>
  <si>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</si>
  <si>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</si>
  <si>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</si>
  <si>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</si>
  <si>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</si>
  <si>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</si>
  <si>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</si>
  <si>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</si>
  <si>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</si>
  <si>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</si>
  <si>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</si>
  <si>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</si>
  <si>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</si>
  <si>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</si>
  <si>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</si>
  <si>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</si>
  <si>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</si>
  <si>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</si>
  <si>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</si>
  <si>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</si>
  <si>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</si>
  <si>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</si>
  <si>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</si>
  <si>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</si>
  <si>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</si>
  <si>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</si>
  <si>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</si>
  <si>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</si>
  <si>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</si>
  <si>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</si>
  <si>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</si>
  <si>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</si>
  <si>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</si>
  <si>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</si>
  <si>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</si>
  <si>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</si>
  <si>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</si>
  <si>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</si>
  <si>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</si>
  <si>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</si>
  <si>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</si>
  <si>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</si>
  <si>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</si>
  <si>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</si>
  <si>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</si>
  <si>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</si>
  <si>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</si>
  <si>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</si>
  <si>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</si>
  <si>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</si>
  <si>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</si>
  <si>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</si>
  <si>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</si>
  <si>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</si>
  <si>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</si>
  <si>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</si>
  <si>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</si>
  <si>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</si>
  <si>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</si>
  <si>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</si>
  <si>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</si>
  <si>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</si>
  <si>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</si>
  <si>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</si>
  <si>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</si>
  <si>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</si>
  <si>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</si>
  <si>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</si>
  <si>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</si>
  <si>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</si>
  <si>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</si>
  <si>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</si>
  <si>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</si>
  <si>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</si>
  <si>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</si>
  <si>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</si>
  <si>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</si>
  <si>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</si>
  <si>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</si>
  <si>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</si>
  <si>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</si>
  <si>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</si>
  <si>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</si>
  <si>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</si>
  <si>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</si>
  <si>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</si>
  <si>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</si>
  <si>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</si>
  <si>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</si>
  <si>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</si>
  <si>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</si>
  <si>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</si>
  <si>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</si>
  <si>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</si>
  <si>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</si>
  <si>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</si>
  <si>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</si>
  <si>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</si>
  <si>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</si>
  <si>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</si>
  <si>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</si>
  <si>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</si>
  <si>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</si>
  <si>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</si>
  <si>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</si>
  <si>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</si>
  <si>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</si>
  <si>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</si>
  <si>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</si>
  <si>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</si>
  <si>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</si>
  <si>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</si>
  <si>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</si>
  <si>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</si>
  <si>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</si>
  <si>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</si>
  <si>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</si>
  <si>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</si>
  <si>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</si>
  <si>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</si>
  <si>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</si>
  <si>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</si>
  <si>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</si>
  <si>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</si>
  <si>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</si>
  <si>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</si>
  <si>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</si>
  <si>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</si>
  <si>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</si>
  <si>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</si>
  <si>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</si>
  <si>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</si>
  <si>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</si>
  <si>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</si>
  <si>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</si>
  <si>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</si>
  <si>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</si>
  <si>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</si>
  <si>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</si>
  <si>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</si>
  <si>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</si>
  <si>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</si>
  <si>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</si>
  <si>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</si>
  <si>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</si>
  <si>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</si>
  <si>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</si>
  <si>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</si>
  <si>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</si>
  <si>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</si>
  <si>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</si>
  <si>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</si>
  <si>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</si>
  <si>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</si>
  <si>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</si>
  <si>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</si>
  <si>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</si>
  <si>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</si>
  <si>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</si>
  <si>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</si>
  <si>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</si>
  <si>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</si>
  <si>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</si>
  <si>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</si>
  <si>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</si>
  <si>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</si>
  <si>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</si>
  <si>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</si>
  <si>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</si>
  <si>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</si>
  <si>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</si>
  <si>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</si>
  <si>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</si>
  <si>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</si>
  <si>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</si>
  <si>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</si>
  <si>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</si>
  <si>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</si>
  <si>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</si>
  <si>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</si>
  <si>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</si>
  <si>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</si>
  <si>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</si>
  <si>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</si>
  <si>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</si>
  <si>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</si>
  <si>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</si>
  <si>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</si>
  <si>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</si>
  <si>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</si>
  <si>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</si>
  <si>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</si>
  <si>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</si>
  <si>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</si>
  <si>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</si>
  <si>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</si>
  <si>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</si>
  <si>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</si>
  <si>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</si>
  <si>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</si>
  <si>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</si>
  <si>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</si>
  <si>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</si>
  <si>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</si>
  <si>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</si>
  <si>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</si>
  <si>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</si>
  <si>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</si>
  <si>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</si>
  <si>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</si>
  <si>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</si>
  <si>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</si>
  <si>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</si>
  <si>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</si>
  <si>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</si>
  <si>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</si>
  <si>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</si>
  <si>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</si>
  <si>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</si>
  <si>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</si>
  <si>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</si>
  <si>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</si>
  <si>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</si>
  <si>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</si>
  <si>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</si>
  <si>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</si>
  <si>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</si>
  <si>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</si>
  <si>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</si>
  <si>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</si>
  <si>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</si>
  <si>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</si>
  <si>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</si>
  <si>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</si>
  <si>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</si>
  <si>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</si>
  <si>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</si>
  <si>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</si>
  <si>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</si>
  <si>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</si>
  <si>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</si>
  <si>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</si>
  <si>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</si>
  <si>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</si>
  <si>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</si>
  <si>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</si>
  <si>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</si>
  <si>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</si>
  <si>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</si>
  <si>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</si>
  <si>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</si>
  <si>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</si>
  <si>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</si>
  <si>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</si>
  <si>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</si>
  <si>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</si>
  <si>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</si>
  <si>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</si>
  <si>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</si>
  <si>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</si>
  <si>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</si>
  <si>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</si>
  <si>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</si>
  <si>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</si>
  <si>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</si>
  <si>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</si>
  <si>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</si>
  <si>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</si>
  <si>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</si>
  <si>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</si>
  <si>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</si>
  <si>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</si>
  <si>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</si>
  <si>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</si>
  <si>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</si>
  <si>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</si>
  <si>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</si>
  <si>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</si>
  <si>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</si>
  <si>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</si>
  <si>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</si>
  <si>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</si>
  <si>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</si>
  <si>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</si>
  <si>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</si>
  <si>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</si>
  <si>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</si>
  <si>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</si>
  <si>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</si>
  <si>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</si>
  <si>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</si>
  <si>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</si>
  <si>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</si>
  <si>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</si>
  <si>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</si>
  <si>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</si>
  <si>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</si>
  <si>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</si>
  <si>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</si>
  <si>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</si>
  <si>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</si>
  <si>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</si>
  <si>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</si>
  <si>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</si>
  <si>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</si>
  <si>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</si>
  <si>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</si>
  <si>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</si>
  <si>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</si>
  <si>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</si>
  <si>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</si>
  <si>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</si>
  <si>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</si>
  <si>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</si>
  <si>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</si>
  <si>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</si>
  <si>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</si>
  <si>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</si>
  <si>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</si>
  <si>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</si>
  <si>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</si>
  <si>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</si>
  <si>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</si>
  <si>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</si>
  <si>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</si>
  <si>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</si>
  <si>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</si>
  <si>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</si>
  <si>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</si>
  <si>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</si>
  <si>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</si>
  <si>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</si>
  <si>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</si>
  <si>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</si>
  <si>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</si>
  <si>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</si>
  <si>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</si>
  <si>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</si>
  <si>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</si>
  <si>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</si>
  <si>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</si>
  <si>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</si>
  <si>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</si>
  <si>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</si>
  <si>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</si>
  <si>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</si>
  <si>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</si>
  <si>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</si>
  <si>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</si>
  <si>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</si>
  <si>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</si>
  <si>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</si>
  <si>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</si>
  <si>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</si>
  <si>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</si>
  <si>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</si>
  <si>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</si>
  <si>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</si>
  <si>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</si>
  <si>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</si>
  <si>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</si>
  <si>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</si>
  <si>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</si>
  <si>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</si>
  <si>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</si>
  <si>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</si>
  <si>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</si>
  <si>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</si>
  <si>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</si>
  <si>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</si>
  <si>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</si>
  <si>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</si>
  <si>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</si>
  <si>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</si>
  <si>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</si>
  <si>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</si>
  <si>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</si>
  <si>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</si>
  <si>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</si>
  <si>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</si>
  <si>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</si>
  <si>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</si>
  <si>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</si>
  <si>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</si>
  <si>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</si>
  <si>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</si>
  <si>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</si>
  <si>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</si>
  <si>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</si>
  <si>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</si>
  <si>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</si>
  <si>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</si>
  <si>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</si>
  <si>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</si>
  <si>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</si>
  <si>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</si>
  <si>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</si>
  <si>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</si>
  <si>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</si>
  <si>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</si>
  <si>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</si>
  <si>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</si>
  <si>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</si>
  <si>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</si>
  <si>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</si>
  <si>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</si>
  <si>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</si>
  <si>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</si>
  <si>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</si>
  <si>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</si>
  <si>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</si>
  <si>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</si>
  <si>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</si>
  <si>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</si>
  <si>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</si>
  <si>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</si>
  <si>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</si>
  <si>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</si>
  <si>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</si>
  <si>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</si>
  <si>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</si>
  <si>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</si>
  <si>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</si>
  <si>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</si>
  <si>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</si>
  <si>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</si>
  <si>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</si>
  <si>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</si>
  <si>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</si>
  <si>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</si>
  <si>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</si>
  <si>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</si>
  <si>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</si>
  <si>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</si>
  <si>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</si>
  <si>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</si>
  <si>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</si>
  <si>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</si>
  <si>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</si>
  <si>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</si>
  <si>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</si>
  <si>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</si>
  <si>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</si>
  <si>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</si>
  <si>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</si>
  <si>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</si>
  <si>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</si>
  <si>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</si>
  <si>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</si>
  <si>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</si>
  <si>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</si>
  <si>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</si>
  <si>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</si>
  <si>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</si>
  <si>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</si>
  <si>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</si>
  <si>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</si>
  <si>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</si>
  <si>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</si>
  <si>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</si>
  <si>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</si>
  <si>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</si>
  <si>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</si>
  <si>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</si>
  <si>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</si>
  <si>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</si>
  <si>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</si>
  <si>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</si>
  <si>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</si>
  <si>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</si>
  <si>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</si>
  <si>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</si>
  <si>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</si>
  <si>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</si>
  <si>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</si>
  <si>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</si>
  <si>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</si>
  <si>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</si>
  <si>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</si>
  <si>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</si>
  <si>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</si>
  <si>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</si>
  <si>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</si>
  <si>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</si>
  <si>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</si>
  <si>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</si>
  <si>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</si>
  <si>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</si>
  <si>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</si>
  <si>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</si>
  <si>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</si>
  <si>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</si>
  <si>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</si>
  <si>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</si>
  <si>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</si>
  <si>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</si>
  <si>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</si>
  <si>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</si>
  <si>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</si>
  <si>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</si>
  <si>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</si>
  <si>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</si>
  <si>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</si>
  <si>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</si>
  <si>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</si>
  <si>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</si>
  <si>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</si>
  <si>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</si>
  <si>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</si>
  <si>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</si>
  <si>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</si>
  <si>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</si>
  <si>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</si>
  <si>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</si>
  <si>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</si>
  <si>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</si>
  <si>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</si>
  <si>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</si>
  <si>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</si>
  <si>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</si>
  <si>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</si>
  <si>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</si>
  <si>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</si>
  <si>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</si>
  <si>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</si>
  <si>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</si>
  <si>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</si>
  <si>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</si>
  <si>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</si>
  <si>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</si>
  <si>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</si>
  <si>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</si>
  <si>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</si>
  <si>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</si>
  <si>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</si>
  <si>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</si>
  <si>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</si>
  <si>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</si>
  <si>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</si>
  <si>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</si>
  <si>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</si>
  <si>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</si>
  <si>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</si>
  <si>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</si>
  <si>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</si>
  <si>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</si>
  <si>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</si>
  <si>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</si>
  <si>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</si>
  <si>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</si>
  <si>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</si>
  <si>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</si>
  <si>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</si>
  <si>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</si>
  <si>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</si>
  <si>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</si>
  <si>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</si>
  <si>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</si>
  <si>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</si>
  <si>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</si>
  <si>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</si>
  <si>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</si>
  <si>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</si>
  <si>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</si>
  <si>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</si>
  <si>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</si>
  <si>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</si>
  <si>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</si>
  <si>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</si>
  <si>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</si>
  <si>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</si>
  <si>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</si>
  <si>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</si>
  <si>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</si>
  <si>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</si>
  <si>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</si>
  <si>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</si>
  <si>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</si>
  <si>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</si>
  <si>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</si>
  <si>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</si>
  <si>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</si>
  <si>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</si>
  <si>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</si>
  <si>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</si>
  <si>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</si>
  <si>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</si>
  <si>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</si>
  <si>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</si>
  <si>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</si>
  <si>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</si>
  <si>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</si>
  <si>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</si>
  <si>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</si>
  <si>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</si>
  <si>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</si>
  <si>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</si>
  <si>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</si>
  <si>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</si>
  <si>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</si>
  <si>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</si>
  <si>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</si>
  <si>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</si>
  <si>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</si>
  <si>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</si>
  <si>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</si>
  <si>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</si>
  <si>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</si>
  <si>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</si>
  <si>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</si>
  <si>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</si>
  <si>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</si>
  <si>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</si>
  <si>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</si>
  <si>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</si>
  <si>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</si>
  <si>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</si>
  <si>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</si>
  <si>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</si>
  <si>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</si>
  <si>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</si>
  <si>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</si>
  <si>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</si>
  <si>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</si>
  <si>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</si>
  <si>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</si>
  <si>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</si>
  <si>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</si>
  <si>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</si>
  <si>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</si>
  <si>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</si>
  <si>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</si>
  <si>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</si>
  <si>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</si>
  <si>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</si>
  <si>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</si>
  <si>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</si>
  <si>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</si>
  <si>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</si>
  <si>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</si>
  <si>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</si>
  <si>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</si>
  <si>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</si>
  <si>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</si>
  <si>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</si>
  <si>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</si>
  <si>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</si>
  <si>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</si>
  <si>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</si>
  <si>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</si>
  <si>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</si>
  <si>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</si>
  <si>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</si>
  <si>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</si>
  <si>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</si>
  <si>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</si>
  <si>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</si>
  <si>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</si>
  <si>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</si>
  <si>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</si>
  <si>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</si>
  <si>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</si>
  <si>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</si>
  <si>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</si>
  <si>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</si>
  <si>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</si>
  <si>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</si>
  <si>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</si>
  <si>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</si>
  <si>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</si>
  <si>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</si>
  <si>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</si>
  <si>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</si>
  <si>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</si>
  <si>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</si>
  <si>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</si>
  <si>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</si>
  <si>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</si>
  <si>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</si>
  <si>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</si>
  <si>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</si>
  <si>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</si>
  <si>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</si>
  <si>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</si>
  <si>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</si>
  <si>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</si>
  <si>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</si>
  <si>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</si>
  <si>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</si>
  <si>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</si>
  <si>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</si>
  <si>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</si>
  <si>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</si>
  <si>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</si>
  <si>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</si>
  <si>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</si>
  <si>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</si>
  <si>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</si>
  <si>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</si>
  <si>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</si>
  <si>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</si>
  <si>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</si>
  <si>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</si>
  <si>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</si>
  <si>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</si>
  <si>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</si>
  <si>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</si>
  <si>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</si>
  <si>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</si>
  <si>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</si>
  <si>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</si>
  <si>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</si>
  <si>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</si>
  <si>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</si>
  <si>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</si>
  <si>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</si>
  <si>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</si>
  <si>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</si>
  <si>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</si>
  <si>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</si>
  <si>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</si>
  <si>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</si>
  <si>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</si>
  <si>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</si>
  <si>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</si>
  <si>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</si>
  <si>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</si>
  <si>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</si>
  <si>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</si>
  <si>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</si>
  <si>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</si>
  <si>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</si>
  <si>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</si>
  <si>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</si>
  <si>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</si>
  <si>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</si>
  <si>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</si>
  <si>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</si>
  <si>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</si>
  <si>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</si>
  <si>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</si>
  <si>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</si>
  <si>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</si>
  <si>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</si>
  <si>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</si>
  <si>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</si>
  <si>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</si>
  <si>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</si>
  <si>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</si>
  <si>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</si>
  <si>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</si>
  <si>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</si>
  <si>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</si>
  <si>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</si>
  <si>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</si>
  <si>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</si>
  <si>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</si>
  <si>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</si>
  <si>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</si>
  <si>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</si>
  <si>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</si>
  <si>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</si>
  <si>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</si>
  <si>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</si>
  <si>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</si>
  <si>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</si>
  <si>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</si>
  <si>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</si>
  <si>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</si>
  <si>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</si>
  <si>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</si>
  <si>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</si>
  <si>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</si>
  <si>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</si>
  <si>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</si>
  <si>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</si>
  <si>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</si>
  <si>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</si>
  <si>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</si>
  <si>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</si>
  <si>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</si>
  <si>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</si>
  <si>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</si>
  <si>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</si>
  <si>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</si>
  <si>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</si>
  <si>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</si>
  <si>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</si>
  <si>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</si>
  <si>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</si>
  <si>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</si>
  <si>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</si>
  <si>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</si>
  <si>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</si>
  <si>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</si>
  <si>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</si>
  <si>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</si>
  <si>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</si>
  <si>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</si>
  <si>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</si>
  <si>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</si>
  <si>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</si>
  <si>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</si>
  <si>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</si>
  <si>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</si>
  <si>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</si>
  <si>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</si>
  <si>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</si>
  <si>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</si>
  <si>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</si>
  <si>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</si>
  <si>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</si>
  <si>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</si>
  <si>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</si>
  <si>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</si>
  <si>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</si>
  <si>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</si>
  <si>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</si>
  <si>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</si>
  <si>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</si>
  <si>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</si>
  <si>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</si>
  <si>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</si>
  <si>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</si>
  <si>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</si>
  <si>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</si>
  <si>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</si>
  <si>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</si>
  <si>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</si>
  <si>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</si>
  <si>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</si>
  <si>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</si>
  <si>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</si>
  <si>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</si>
  <si>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</si>
  <si>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</si>
  <si>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</si>
  <si>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</si>
  <si>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</si>
  <si>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</si>
  <si>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</si>
  <si>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</si>
  <si>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</si>
  <si>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</si>
  <si>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</si>
  <si>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</si>
  <si>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</si>
  <si>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</si>
  <si>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</si>
  <si>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</si>
  <si>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</si>
  <si>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</si>
  <si>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</si>
  <si>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</si>
  <si>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</si>
  <si>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</si>
  <si>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</si>
  <si>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</si>
  <si>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</si>
  <si>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</si>
  <si>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</si>
  <si>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</si>
  <si>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</si>
  <si>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</si>
  <si>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</si>
  <si>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</si>
  <si>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</si>
  <si>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</si>
  <si>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</si>
  <si>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</si>
  <si>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</si>
  <si>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</si>
  <si>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</si>
  <si>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</si>
  <si>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</si>
  <si>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</si>
  <si>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</si>
  <si>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</si>
  <si>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</si>
  <si>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</si>
  <si>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</si>
  <si>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</si>
  <si>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</si>
  <si>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</si>
  <si>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</si>
  <si>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</si>
  <si>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</si>
  <si>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</si>
  <si>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</si>
  <si>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</si>
  <si>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</si>
  <si>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</si>
  <si>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</si>
  <si>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</si>
  <si>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</si>
  <si>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</si>
  <si>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</si>
  <si>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</si>
  <si>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</si>
  <si>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</si>
  <si>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</si>
  <si>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</si>
  <si>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</si>
  <si>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</si>
  <si>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</si>
  <si>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</si>
  <si>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</si>
  <si>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</si>
  <si>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</si>
  <si>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</si>
  <si>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</si>
  <si>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</si>
  <si>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</si>
  <si>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</si>
  <si>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</si>
  <si>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</si>
  <si>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</si>
  <si>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</si>
  <si>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</si>
  <si>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</si>
  <si>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</si>
  <si>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</si>
  <si>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</si>
  <si>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</si>
  <si>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</si>
  <si>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</si>
  <si>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</si>
  <si>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</si>
  <si>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</si>
  <si>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</si>
  <si>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</si>
  <si>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</si>
  <si>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</si>
  <si>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</si>
  <si>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</si>
  <si>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</si>
  <si>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</si>
  <si>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</si>
  <si>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</si>
  <si>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</si>
  <si>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</si>
  <si>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</si>
  <si>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</si>
  <si>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</si>
  <si>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</si>
  <si>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</si>
  <si>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</si>
  <si>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</si>
  <si>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</si>
  <si>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</si>
  <si>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</si>
  <si>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</si>
  <si>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</si>
  <si>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</si>
  <si>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</si>
  <si>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</si>
  <si>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</si>
  <si>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</si>
  <si>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</si>
  <si>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</si>
  <si>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</si>
  <si>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</si>
  <si>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</si>
  <si>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</si>
  <si>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</si>
  <si>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</si>
  <si>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</si>
  <si>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</si>
  <si>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</si>
  <si>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</si>
  <si>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</si>
  <si>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</si>
  <si>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</si>
  <si>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</si>
  <si>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</si>
  <si>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</si>
  <si>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</si>
  <si>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</si>
  <si>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</si>
  <si>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</si>
  <si>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</si>
  <si>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</si>
  <si>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</si>
  <si>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</si>
  <si>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</si>
  <si>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</si>
  <si>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</si>
  <si>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</si>
  <si>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</si>
  <si>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</si>
  <si>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</si>
  <si>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</si>
  <si>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</si>
  <si>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</si>
  <si>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</si>
  <si>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</si>
  <si>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</si>
  <si>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</si>
  <si>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</si>
  <si>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</si>
  <si>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</si>
  <si>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</si>
  <si>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</si>
  <si>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</si>
  <si>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</si>
  <si>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</si>
  <si>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</si>
  <si>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</si>
  <si>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</si>
  <si>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</si>
  <si>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</si>
  <si>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</si>
  <si>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</si>
  <si>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</si>
  <si>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</si>
  <si>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</si>
  <si>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</si>
  <si>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</si>
  <si>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</si>
  <si>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</si>
  <si>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</si>
  <si>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</si>
  <si>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</si>
  <si>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</si>
  <si>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</si>
  <si>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</si>
  <si>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</si>
  <si>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</si>
  <si>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</si>
  <si>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</si>
  <si>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</si>
  <si>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</si>
  <si>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</si>
  <si>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</si>
  <si>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</si>
  <si>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</si>
  <si>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</si>
  <si>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</si>
  <si>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</si>
  <si>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</si>
  <si>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</si>
  <si>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</si>
  <si>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</si>
  <si>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</si>
  <si>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</si>
  <si>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</si>
  <si>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</si>
  <si>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</si>
  <si>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</si>
  <si>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</si>
  <si>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</si>
  <si>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</si>
  <si>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</si>
  <si>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</si>
  <si>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</si>
  <si>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</si>
  <si>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</si>
  <si>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</si>
  <si>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</si>
  <si>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</si>
  <si>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</si>
  <si>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</si>
  <si>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</si>
  <si>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</si>
  <si>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</si>
  <si>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</si>
  <si>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</si>
  <si>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</si>
  <si>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</si>
  <si>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</si>
  <si>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</si>
  <si>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</si>
  <si>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</si>
  <si>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</si>
  <si>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</si>
  <si>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</si>
  <si>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</si>
  <si>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</si>
  <si>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</si>
  <si>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</si>
  <si>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</si>
  <si>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</si>
  <si>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</si>
  <si>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</si>
  <si>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</si>
  <si>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</si>
  <si>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</si>
  <si>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</si>
  <si>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</si>
  <si>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</si>
  <si>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</si>
  <si>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</si>
  <si>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</si>
  <si>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</si>
  <si>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</si>
  <si>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</si>
  <si>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</si>
  <si>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</si>
  <si>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</si>
  <si>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</si>
  <si>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</si>
  <si>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</si>
  <si>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</si>
  <si>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</si>
  <si>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</si>
  <si>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</si>
  <si>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</si>
  <si>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</si>
  <si>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</si>
  <si>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</si>
  <si>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</si>
  <si>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</si>
  <si>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</si>
  <si>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</si>
  <si>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</si>
  <si>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</si>
  <si>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</si>
  <si>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</si>
  <si>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</si>
  <si>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</si>
  <si>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</si>
  <si>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</si>
  <si>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</si>
  <si>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</si>
  <si>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</si>
  <si>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</si>
  <si>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</si>
  <si>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</si>
  <si>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</si>
  <si>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</si>
  <si>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</si>
  <si>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</si>
  <si>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</si>
  <si>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</si>
  <si>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</si>
  <si>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</si>
  <si>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</si>
  <si>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</si>
  <si>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</si>
  <si>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</si>
  <si>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</si>
  <si>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</si>
  <si>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</si>
  <si>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</si>
  <si>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</si>
  <si>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</si>
  <si>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</si>
  <si>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</si>
  <si>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</si>
  <si>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</si>
  <si>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</si>
  <si>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</si>
  <si>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</si>
  <si>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</si>
  <si>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</si>
  <si>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</si>
  <si>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</si>
  <si>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</si>
  <si>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</si>
  <si>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</si>
  <si>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</si>
  <si>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</si>
  <si>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</si>
  <si>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</si>
  <si>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</si>
  <si>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</si>
  <si>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</si>
  <si>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</si>
  <si>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</si>
  <si>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</si>
  <si>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</si>
  <si>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</si>
  <si>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</si>
  <si>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</si>
  <si>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</si>
  <si>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</si>
  <si>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</si>
  <si>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</si>
  <si>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</si>
  <si>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</si>
  <si>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</si>
  <si>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</si>
  <si>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</si>
  <si>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</si>
  <si>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</si>
  <si>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</si>
  <si>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</si>
  <si>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</si>
  <si>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</si>
  <si>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</si>
  <si>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</si>
  <si>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</si>
  <si>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</si>
  <si>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</si>
  <si>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</si>
  <si>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</si>
  <si>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</si>
  <si>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</si>
  <si>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</si>
  <si>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</si>
  <si>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</si>
  <si>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</si>
  <si>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</si>
  <si>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</si>
  <si>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</si>
  <si>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</si>
  <si>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</si>
  <si>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</si>
  <si>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</si>
  <si>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</si>
  <si>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</si>
  <si>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</si>
  <si>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</si>
  <si>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</si>
  <si>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</si>
  <si>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</si>
  <si>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</si>
  <si>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</si>
  <si>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</si>
  <si>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</si>
  <si>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</si>
  <si>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</si>
  <si>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</si>
  <si>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</si>
  <si>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</si>
  <si>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</si>
  <si>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</si>
  <si>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</si>
  <si>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</si>
  <si>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</si>
  <si>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</si>
  <si>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</si>
  <si>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</si>
  <si>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</si>
  <si>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</si>
  <si>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</si>
  <si>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</si>
  <si>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</si>
  <si>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</si>
  <si>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</si>
  <si>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</si>
  <si>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</si>
  <si>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</si>
  <si>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</si>
  <si>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</si>
  <si>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</si>
  <si>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</si>
  <si>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</si>
  <si>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</si>
  <si>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</si>
  <si>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</si>
  <si>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</si>
  <si>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</si>
  <si>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</si>
  <si>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</si>
  <si>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</si>
  <si>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</si>
  <si>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</si>
  <si>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</si>
  <si>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</si>
  <si>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</si>
  <si>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</si>
  <si>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</si>
  <si>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</si>
  <si>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</si>
  <si>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</si>
  <si>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</si>
  <si>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</si>
  <si>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</si>
  <si>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</si>
  <si>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</si>
  <si>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</si>
  <si>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</si>
  <si>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</si>
  <si>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</si>
  <si>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</si>
  <si>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</si>
  <si>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</si>
  <si>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</si>
  <si>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</si>
  <si>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</si>
  <si>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</si>
  <si>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</si>
  <si>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</si>
  <si>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</si>
  <si>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</si>
  <si>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</si>
  <si>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</si>
  <si>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</si>
  <si>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</si>
  <si>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</si>
  <si>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</si>
  <si>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</si>
  <si>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</si>
  <si>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</si>
  <si>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</si>
  <si>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</si>
  <si>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</si>
  <si>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</si>
  <si>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</si>
  <si>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</si>
  <si>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</si>
  <si>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</si>
  <si>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</si>
  <si>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</si>
  <si>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</si>
  <si>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</si>
  <si>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</si>
  <si>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</si>
  <si>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</si>
  <si>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</si>
  <si>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</si>
  <si>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</si>
  <si>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</si>
  <si>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</si>
  <si>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</si>
  <si>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</si>
  <si>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</si>
  <si>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</si>
  <si>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</si>
  <si>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</si>
  <si>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</si>
  <si>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</si>
  <si>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</si>
  <si>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</si>
  <si>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</si>
  <si>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</si>
  <si>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</si>
  <si>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</si>
  <si>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</si>
  <si>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</si>
  <si>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</si>
  <si>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</si>
  <si>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</si>
  <si>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</si>
  <si>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</si>
  <si>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</si>
  <si>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</si>
  <si>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</si>
  <si>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</si>
  <si>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</si>
  <si>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</si>
  <si>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</si>
  <si>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</si>
  <si>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</si>
  <si>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</si>
  <si>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</si>
  <si>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</si>
  <si>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</si>
  <si>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</si>
  <si>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</si>
  <si>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</si>
  <si>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</si>
  <si>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</si>
  <si>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</si>
  <si>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</si>
  <si>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</si>
  <si>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</si>
  <si>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</si>
  <si>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</si>
  <si>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</si>
  <si>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</si>
  <si>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</si>
  <si>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</si>
  <si>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</si>
  <si>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</si>
  <si>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</si>
  <si>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</si>
  <si>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</si>
  <si>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</si>
  <si>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</si>
  <si>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</si>
  <si>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</si>
  <si>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</si>
  <si>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</si>
  <si>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</si>
  <si>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</si>
  <si>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</si>
  <si>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</si>
  <si>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</si>
  <si>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</si>
  <si>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</si>
  <si>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</si>
  <si>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</si>
  <si>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</si>
  <si>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</si>
  <si>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</si>
  <si>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</si>
  <si>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</si>
  <si>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</si>
  <si>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</si>
  <si>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</si>
  <si>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</si>
  <si>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</si>
  <si>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</si>
  <si>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</si>
  <si>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</si>
  <si>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</si>
  <si>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</si>
  <si>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</si>
  <si>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</si>
  <si>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</si>
  <si>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</si>
  <si>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</si>
  <si>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</si>
  <si>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</si>
  <si>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</si>
  <si>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</si>
  <si>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</si>
  <si>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</si>
  <si>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</si>
  <si>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</si>
  <si>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</si>
  <si>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</si>
  <si>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</si>
  <si>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</si>
  <si>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</si>
  <si>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</si>
  <si>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</si>
  <si>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</si>
  <si>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</si>
  <si>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</si>
  <si>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</si>
  <si>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</si>
  <si>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</si>
  <si>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</si>
  <si>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</si>
  <si>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</si>
  <si>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</si>
  <si>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</si>
  <si>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</si>
  <si>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</si>
  <si>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</si>
  <si>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</si>
  <si>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</si>
  <si>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</si>
  <si>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</si>
  <si>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</si>
  <si>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</si>
  <si>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</si>
  <si>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</si>
  <si>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</si>
  <si>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</si>
  <si>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</si>
  <si>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</si>
  <si>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</si>
  <si>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</si>
  <si>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</si>
  <si>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</si>
  <si>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</si>
  <si>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</si>
  <si>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</si>
  <si>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</si>
  <si>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</si>
  <si>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</si>
  <si>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</si>
  <si>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</si>
  <si>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</si>
  <si>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</si>
  <si>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</si>
  <si>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</si>
  <si>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</si>
  <si>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</si>
  <si>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</si>
  <si>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</si>
  <si>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</si>
  <si>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</si>
  <si>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</si>
  <si>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</si>
  <si>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</si>
  <si>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</si>
  <si>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</si>
  <si>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</si>
  <si>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</si>
  <si>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</si>
  <si>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</si>
  <si>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</si>
  <si>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</si>
  <si>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</si>
  <si>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</si>
  <si>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</si>
  <si>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</si>
  <si>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</si>
  <si>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</si>
  <si>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</si>
  <si>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</si>
  <si>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</si>
  <si>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</si>
  <si>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</si>
  <si>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</si>
  <si>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</si>
  <si>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</si>
  <si>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</si>
  <si>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</si>
  <si>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</si>
  <si>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</si>
  <si>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</si>
  <si>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</si>
  <si>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</si>
  <si>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</si>
  <si>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</si>
  <si>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</si>
  <si>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</si>
  <si>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</si>
  <si>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</si>
  <si>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</si>
  <si>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</si>
  <si>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</si>
  <si>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</si>
  <si>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</si>
  <si>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</si>
  <si>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</si>
  <si>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</si>
  <si>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</si>
  <si>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</si>
  <si>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</si>
  <si>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</si>
  <si>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</si>
  <si>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</si>
  <si>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</si>
  <si>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</si>
  <si>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</si>
  <si>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</si>
  <si>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</si>
  <si>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</si>
  <si>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</si>
  <si>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</si>
  <si>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</si>
  <si>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</si>
  <si>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</si>
  <si>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</si>
  <si>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</si>
  <si>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</si>
  <si>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</si>
  <si>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</si>
  <si>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</si>
  <si>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</si>
  <si>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</si>
  <si>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</si>
  <si>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</si>
  <si>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</si>
  <si>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</si>
  <si>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</si>
  <si>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</si>
  <si>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</si>
  <si>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</si>
  <si>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</si>
  <si>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</si>
  <si>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</si>
  <si>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</si>
  <si>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</si>
  <si>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</si>
  <si>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</si>
  <si>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</si>
  <si>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</si>
  <si>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</si>
  <si>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</si>
  <si>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</si>
  <si>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</si>
  <si>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</si>
  <si>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</si>
  <si>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</si>
  <si>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</si>
  <si>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</si>
  <si>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</si>
  <si>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</si>
  <si>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</si>
  <si>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</si>
  <si>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</si>
  <si>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</si>
  <si>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</si>
  <si>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</si>
  <si>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</si>
  <si>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</si>
  <si>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</si>
  <si>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</si>
  <si>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</si>
  <si>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</si>
  <si>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</si>
  <si>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</si>
  <si>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</si>
  <si>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</si>
  <si>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</si>
  <si>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</si>
  <si>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</si>
  <si>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</si>
  <si>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</si>
  <si>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</si>
  <si>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</si>
  <si>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</si>
  <si>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</si>
  <si>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</si>
  <si>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</si>
  <si>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</si>
  <si>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</si>
  <si>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</si>
  <si>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</si>
  <si>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</si>
  <si>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</si>
  <si>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</si>
  <si>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</si>
  <si>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</si>
  <si>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</si>
  <si>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</si>
  <si>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</si>
  <si>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</si>
  <si>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</si>
  <si>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</si>
  <si>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</si>
  <si>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</si>
  <si>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</si>
  <si>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</si>
  <si>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</si>
  <si>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</si>
  <si>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</si>
  <si>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</si>
  <si>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</si>
  <si>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</si>
  <si>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</si>
  <si>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</si>
  <si>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</si>
  <si>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</si>
  <si>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</si>
  <si>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</si>
  <si>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</si>
  <si>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</si>
  <si>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</si>
  <si>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</si>
  <si>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</si>
  <si>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</si>
  <si>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</si>
  <si>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</si>
  <si>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</si>
  <si>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</si>
  <si>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</si>
  <si>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</si>
  <si>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</si>
  <si>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</si>
  <si>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</si>
  <si>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</si>
  <si>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</si>
  <si>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</si>
  <si>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</si>
  <si>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</si>
  <si>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</si>
  <si>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</si>
  <si>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</si>
  <si>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</si>
  <si>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</si>
  <si>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</si>
  <si>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</si>
  <si>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</si>
  <si>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</si>
  <si>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</si>
  <si>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</si>
  <si>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</si>
  <si>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</si>
  <si>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</si>
  <si>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</si>
  <si>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</si>
  <si>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</si>
  <si>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</si>
  <si>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</si>
  <si>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</si>
  <si>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</si>
  <si>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</si>
  <si>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</si>
  <si>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</si>
  <si>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</si>
  <si>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</si>
  <si>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</si>
  <si>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</si>
  <si>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</si>
  <si>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</si>
  <si>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</si>
  <si>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</si>
  <si>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</si>
  <si>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</si>
  <si>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</si>
  <si>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</si>
  <si>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</si>
  <si>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</si>
  <si>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</si>
  <si>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</si>
  <si>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</si>
  <si>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</si>
  <si>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</si>
  <si>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</si>
  <si>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</si>
  <si>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</si>
  <si>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</si>
  <si>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</si>
  <si>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</si>
  <si>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</si>
  <si>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</si>
  <si>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</si>
  <si>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</si>
  <si>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</si>
  <si>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</si>
  <si>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</si>
  <si>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</si>
  <si>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</si>
  <si>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</si>
  <si>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</si>
  <si>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</si>
  <si>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</si>
  <si>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</si>
  <si>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</si>
  <si>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</si>
  <si>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</si>
  <si>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</si>
  <si>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</si>
  <si>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</si>
  <si>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</si>
  <si>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</si>
  <si>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</si>
  <si>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</si>
  <si>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</si>
  <si>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</si>
  <si>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</si>
  <si>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</si>
  <si>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</si>
  <si>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</si>
  <si>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</si>
  <si>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</si>
  <si>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</si>
  <si>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</si>
  <si>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</si>
  <si>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</si>
  <si>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</si>
  <si>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</si>
  <si>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</si>
  <si>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</si>
  <si>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</si>
  <si>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</si>
  <si>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</si>
  <si>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</si>
  <si>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</si>
  <si>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</si>
  <si>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</si>
  <si>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</si>
  <si>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</si>
  <si>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</si>
  <si>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</si>
  <si>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</si>
  <si>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</si>
  <si>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</si>
  <si>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</si>
  <si>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</si>
  <si>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</si>
  <si>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</si>
  <si>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</si>
  <si>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</si>
  <si>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</si>
  <si>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</si>
  <si>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</si>
  <si>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</si>
  <si>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</si>
  <si>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</si>
  <si>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</si>
  <si>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</si>
  <si>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</si>
  <si>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</si>
  <si>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</si>
  <si>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</si>
  <si>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</si>
  <si>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</si>
  <si>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</si>
  <si>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</si>
  <si>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</si>
  <si>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</si>
  <si>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</si>
  <si>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</si>
  <si>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</si>
  <si>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</si>
  <si>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</si>
  <si>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</si>
  <si>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</si>
  <si>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</si>
  <si>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</si>
  <si>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</si>
  <si>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</si>
  <si>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</si>
  <si>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</si>
  <si>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</si>
  <si>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</si>
  <si>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</si>
  <si>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</si>
  <si>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</si>
  <si>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</si>
  <si>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</si>
  <si>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</si>
  <si>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</si>
  <si>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</si>
  <si>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</si>
  <si>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</si>
  <si>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</si>
  <si>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</si>
  <si>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</si>
  <si>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</si>
  <si>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</si>
  <si>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</si>
  <si>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</si>
  <si>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</si>
  <si>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</si>
  <si>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</si>
  <si>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</si>
  <si>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</si>
  <si>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</si>
  <si>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</si>
  <si>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</si>
  <si>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</si>
  <si>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</si>
  <si>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</si>
  <si>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</si>
  <si>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</si>
  <si>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</si>
  <si>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</si>
  <si>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</si>
  <si>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</si>
  <si>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</si>
  <si>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</si>
  <si>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</si>
  <si>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</si>
  <si>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</si>
  <si>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</si>
  <si>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</si>
  <si>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</si>
  <si>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</si>
  <si>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</si>
  <si>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</si>
  <si>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</si>
  <si>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</si>
  <si>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</si>
  <si>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</si>
  <si>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</si>
  <si>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</si>
  <si>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</si>
  <si>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</si>
  <si>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</si>
  <si>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</si>
  <si>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</si>
  <si>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</si>
  <si>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</si>
  <si>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</si>
  <si>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</si>
  <si>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</si>
  <si>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</si>
  <si>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</si>
  <si>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</si>
  <si>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</si>
  <si>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</si>
  <si>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</si>
  <si>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</si>
  <si>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</si>
  <si>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</si>
  <si>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</si>
  <si>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</si>
  <si>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</si>
  <si>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</si>
  <si>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</si>
  <si>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</si>
  <si>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</si>
  <si>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</si>
  <si>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</si>
  <si>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</si>
  <si>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</si>
  <si>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</si>
  <si>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</si>
  <si>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</si>
  <si>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</si>
  <si>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</si>
  <si>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</si>
  <si>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</si>
  <si>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</si>
  <si>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</si>
  <si>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</si>
  <si>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</si>
  <si>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</si>
  <si>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</si>
  <si>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</si>
  <si>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</si>
  <si>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</si>
  <si>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</si>
  <si>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</si>
  <si>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</si>
  <si>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</si>
  <si>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</si>
  <si>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</si>
  <si>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</si>
  <si>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</si>
  <si>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</si>
  <si>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</si>
  <si>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</si>
  <si>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</si>
  <si>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</si>
  <si>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</si>
  <si>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</si>
  <si>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</si>
  <si>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</si>
  <si>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</si>
  <si>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</si>
  <si>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</si>
  <si>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</si>
  <si>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</si>
  <si>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</si>
  <si>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</si>
  <si>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</si>
  <si>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</si>
  <si>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</si>
  <si>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</si>
  <si>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</si>
  <si>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</si>
  <si>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</si>
  <si>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</si>
  <si>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</si>
  <si>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</si>
  <si>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</si>
  <si>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</si>
  <si>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</si>
  <si>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</si>
  <si>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</si>
  <si>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</si>
  <si>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</si>
  <si>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</si>
  <si>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</si>
  <si>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</si>
  <si>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</si>
  <si>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</si>
  <si>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</si>
  <si>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</si>
  <si>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</si>
  <si>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</si>
  <si>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</si>
  <si>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</si>
  <si>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</si>
  <si>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</si>
  <si>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</si>
  <si>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</si>
  <si>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</si>
  <si>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</si>
  <si>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</si>
  <si>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</si>
  <si>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</si>
  <si>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</si>
  <si>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</si>
  <si>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</si>
  <si>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</si>
  <si>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</si>
  <si>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</si>
  <si>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</si>
  <si>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</si>
  <si>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</si>
  <si>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</si>
  <si>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</si>
  <si>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</si>
  <si>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</si>
  <si>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</si>
  <si>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</si>
  <si>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</si>
  <si>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</si>
  <si>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</si>
  <si>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</si>
  <si>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</si>
  <si>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</si>
  <si>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</si>
  <si>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</si>
  <si>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</si>
  <si>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</si>
  <si>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</si>
  <si>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</si>
  <si>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</si>
  <si>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</si>
  <si>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</si>
  <si>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</si>
  <si>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</si>
  <si>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</si>
  <si>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</si>
  <si>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</si>
  <si>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</si>
  <si>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</si>
  <si>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</si>
  <si>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</si>
  <si>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</si>
  <si>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</si>
  <si>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</si>
  <si>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</si>
  <si>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</si>
  <si>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</si>
  <si>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</si>
  <si>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</si>
  <si>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</si>
  <si>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</si>
  <si>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</si>
  <si>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</si>
  <si>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</si>
  <si>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</si>
  <si>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</si>
  <si>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</si>
  <si>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</si>
  <si>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</si>
  <si>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</si>
  <si>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</si>
  <si>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</si>
  <si>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</si>
  <si>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</si>
  <si>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</si>
  <si>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</si>
  <si>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</si>
  <si>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</si>
  <si>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</si>
  <si>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</si>
  <si>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</si>
  <si>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</si>
  <si>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</si>
  <si>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</si>
  <si>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</si>
  <si>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</si>
  <si>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</si>
  <si>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</si>
  <si>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</si>
  <si>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</si>
  <si>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</si>
  <si>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</si>
  <si>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</si>
  <si>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</si>
  <si>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</si>
  <si>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</si>
  <si>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</si>
  <si>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</si>
  <si>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</si>
  <si>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</si>
  <si>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</si>
  <si>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</si>
  <si>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</si>
  <si>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</si>
  <si>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</si>
  <si>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</si>
  <si>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</si>
  <si>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</si>
  <si>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</si>
  <si>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</si>
  <si>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</si>
  <si>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</si>
  <si>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</si>
  <si>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</si>
  <si>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</si>
  <si>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</si>
  <si>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</si>
  <si>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</si>
  <si>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</si>
  <si>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</si>
  <si>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</si>
  <si>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</si>
  <si>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</si>
  <si>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</si>
  <si>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</si>
  <si>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</si>
  <si>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</si>
  <si>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</si>
  <si>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</si>
  <si>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</si>
  <si>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</si>
  <si>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</si>
  <si>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</si>
  <si>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</si>
  <si>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</si>
  <si>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</si>
  <si>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</si>
  <si>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</si>
  <si>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</si>
  <si>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</si>
  <si>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</si>
  <si>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</si>
  <si>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</si>
  <si>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</si>
  <si>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</si>
  <si>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</si>
  <si>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</si>
  <si>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</si>
  <si>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</si>
  <si>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</si>
  <si>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</si>
  <si>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</si>
  <si>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</si>
  <si>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</si>
  <si>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</si>
  <si>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</si>
  <si>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</si>
  <si>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</si>
  <si>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</si>
  <si>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</si>
  <si>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</si>
  <si>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</si>
  <si>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</si>
  <si>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</si>
  <si>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</si>
  <si>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</si>
  <si>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</si>
  <si>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</si>
  <si>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</si>
  <si>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</si>
  <si>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</si>
  <si>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</si>
  <si>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</si>
  <si>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</si>
  <si>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</si>
  <si>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</si>
  <si>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</si>
  <si>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</si>
  <si>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</si>
  <si>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</si>
  <si>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</si>
  <si>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</si>
  <si>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</si>
  <si>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</si>
  <si>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</si>
  <si>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</si>
  <si>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</si>
  <si>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</si>
  <si>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</si>
  <si>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</si>
  <si>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</si>
  <si>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</si>
  <si>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</si>
  <si>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</si>
  <si>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</si>
  <si>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</si>
  <si>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</si>
  <si>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</si>
  <si>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</si>
  <si>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</si>
  <si>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</si>
  <si>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</si>
  <si>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</si>
  <si>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</si>
  <si>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</si>
  <si>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</si>
  <si>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</si>
  <si>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</si>
  <si>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</si>
  <si>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</si>
  <si>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</si>
  <si>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</si>
  <si>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</si>
  <si>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</si>
  <si>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</si>
  <si>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</si>
  <si>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</si>
  <si>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</si>
  <si>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</si>
  <si>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</si>
  <si>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</si>
  <si>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</si>
  <si>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</si>
  <si>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</si>
  <si>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</si>
  <si>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</si>
  <si>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</si>
  <si>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</si>
  <si>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</si>
  <si>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</si>
  <si>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</si>
  <si>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</si>
  <si>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</si>
  <si>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</si>
  <si>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</si>
  <si>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</si>
  <si>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</si>
  <si>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</si>
  <si>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</si>
  <si>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</si>
  <si>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</si>
  <si>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</si>
  <si>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</si>
  <si>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</si>
  <si>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</si>
  <si>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</si>
  <si>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</si>
  <si>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</si>
  <si>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</si>
  <si>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</si>
  <si>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</si>
  <si>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</si>
  <si>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</si>
  <si>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</si>
  <si>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</si>
  <si>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</si>
  <si>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</si>
  <si>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</si>
  <si>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</si>
  <si>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</si>
  <si>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</si>
  <si>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</si>
  <si>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</si>
  <si>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</si>
  <si>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</si>
  <si>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</si>
  <si>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</si>
  <si>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</si>
  <si>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</si>
  <si>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</si>
  <si>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</si>
  <si>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</si>
  <si>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</si>
  <si>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</si>
  <si>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</si>
  <si>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</si>
  <si>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</si>
  <si>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</si>
  <si>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</si>
  <si>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</si>
  <si>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</si>
  <si>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</si>
  <si>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</si>
  <si>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</si>
  <si>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</si>
  <si>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</si>
  <si>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</si>
  <si>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</si>
  <si>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</si>
  <si>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</si>
  <si>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</si>
  <si>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</si>
  <si>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</si>
  <si>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</si>
  <si>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</si>
  <si>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</si>
  <si>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</si>
  <si>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</si>
  <si>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</si>
  <si>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</si>
  <si>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</si>
  <si>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</si>
  <si>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</si>
  <si>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</si>
  <si>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</si>
  <si>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</si>
  <si>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</si>
  <si>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</si>
  <si>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</si>
  <si>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</si>
  <si>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</si>
  <si>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</si>
  <si>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</si>
  <si>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</si>
  <si>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</si>
  <si>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</si>
  <si>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</si>
  <si>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</si>
  <si>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</si>
  <si>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</si>
  <si>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</si>
  <si>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</si>
  <si>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</si>
  <si>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</si>
  <si>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</si>
  <si>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</si>
  <si>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</si>
  <si>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</si>
  <si>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</si>
  <si>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</si>
  <si>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</si>
  <si>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</si>
  <si>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</si>
  <si>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</si>
  <si>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</si>
  <si>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</si>
  <si>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</si>
  <si>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</si>
  <si>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</si>
  <si>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</si>
  <si>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</si>
  <si>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</si>
  <si>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</si>
  <si>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</si>
  <si>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</si>
  <si>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</si>
  <si>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</si>
  <si>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</si>
  <si>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</si>
  <si>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</si>
  <si>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</si>
  <si>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</si>
  <si>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</si>
  <si>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</si>
  <si>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</si>
  <si>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</si>
  <si>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</si>
  <si>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</si>
  <si>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</si>
  <si>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</si>
  <si>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</si>
  <si>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</si>
  <si>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</si>
  <si>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</si>
  <si>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</si>
  <si>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</si>
  <si>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</si>
  <si>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</si>
  <si>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</si>
  <si>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</si>
  <si>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</si>
  <si>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</si>
  <si>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</si>
  <si>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</si>
  <si>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</si>
  <si>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</si>
  <si>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</si>
  <si>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</si>
  <si>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</si>
  <si>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</si>
  <si>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</si>
  <si>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</si>
  <si>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</si>
  <si>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</si>
  <si>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</si>
  <si>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</si>
  <si>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</si>
  <si>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</si>
  <si>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</si>
  <si>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</si>
  <si>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</si>
  <si>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</si>
  <si>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</si>
  <si>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</si>
  <si>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</si>
  <si>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</si>
  <si>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</si>
  <si>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</si>
  <si>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</si>
  <si>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</si>
  <si>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</si>
  <si>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</si>
  <si>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</si>
  <si>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</si>
  <si>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</si>
  <si>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</si>
  <si>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</si>
  <si>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</si>
  <si>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</si>
  <si>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</si>
  <si>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</si>
  <si>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</si>
  <si>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</si>
  <si>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</si>
  <si>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</si>
  <si>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</si>
  <si>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</si>
  <si>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</si>
  <si>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</si>
  <si>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</si>
  <si>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</si>
  <si>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</si>
  <si>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</si>
  <si>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</si>
  <si>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</si>
  <si>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</si>
  <si>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</si>
  <si>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</si>
  <si>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</si>
  <si>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</si>
  <si>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</si>
  <si>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</si>
  <si>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</si>
  <si>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</si>
  <si>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</si>
  <si>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</si>
  <si>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</si>
  <si>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</si>
  <si>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</si>
  <si>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</si>
  <si>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</si>
  <si>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</si>
  <si>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</si>
  <si>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</si>
  <si>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</si>
  <si>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</si>
  <si>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</si>
  <si>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</si>
  <si>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</si>
  <si>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</si>
  <si>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</si>
  <si>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</si>
  <si>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</si>
  <si>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</si>
  <si>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</si>
  <si>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</si>
  <si>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</si>
  <si>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</si>
  <si>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</si>
  <si>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</si>
  <si>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</si>
  <si>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</si>
  <si>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</si>
  <si>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</si>
  <si>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</si>
  <si>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</si>
  <si>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</si>
  <si>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</si>
  <si>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</si>
  <si>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</si>
  <si>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</si>
  <si>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</si>
  <si>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</si>
  <si>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</si>
  <si>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</si>
  <si>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</si>
  <si>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</si>
  <si>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</si>
  <si>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</si>
  <si>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</si>
  <si>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</si>
  <si>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</si>
  <si>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</si>
  <si>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</si>
  <si>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</si>
  <si>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</si>
  <si>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</si>
  <si>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</si>
  <si>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</si>
  <si>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</si>
  <si>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</si>
  <si>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</si>
  <si>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</si>
  <si>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</si>
  <si>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</si>
  <si>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</si>
  <si>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</si>
  <si>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</si>
  <si>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</si>
  <si>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</si>
  <si>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</si>
  <si>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</si>
  <si>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</si>
  <si>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</si>
  <si>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</si>
  <si>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</si>
  <si>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</si>
  <si>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</si>
  <si>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</si>
  <si>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</si>
  <si>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</si>
  <si>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</si>
  <si>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</si>
  <si>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</si>
  <si>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</si>
  <si>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</si>
  <si>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</si>
  <si>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</si>
  <si>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</si>
  <si>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</si>
  <si>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</si>
  <si>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</si>
  <si>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</si>
  <si>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</si>
  <si>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</si>
  <si>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</si>
  <si>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</si>
  <si>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</si>
  <si>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</si>
  <si>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</si>
  <si>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</si>
  <si>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</si>
  <si>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</si>
  <si>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</si>
  <si>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</si>
  <si>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</si>
  <si>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</si>
  <si>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</si>
  <si>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</si>
  <si>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</si>
  <si>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</si>
  <si>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</si>
  <si>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</si>
  <si>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</si>
  <si>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</si>
  <si>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</si>
  <si>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</si>
  <si>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</si>
  <si>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</si>
  <si>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</si>
  <si>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</si>
  <si>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</si>
  <si>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</si>
  <si>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</si>
  <si>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</si>
  <si>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</si>
  <si>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</si>
  <si>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</si>
  <si>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</si>
  <si>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</si>
  <si>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</si>
  <si>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</si>
  <si>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</si>
  <si>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</si>
  <si>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</si>
  <si>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</si>
  <si>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</si>
  <si>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</si>
  <si>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</si>
  <si>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</si>
  <si>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</si>
  <si>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</si>
  <si>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</si>
  <si>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</si>
  <si>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</si>
  <si>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</si>
  <si>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</si>
  <si>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</si>
  <si>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</si>
  <si>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</si>
  <si>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</si>
  <si>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</si>
  <si>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</si>
  <si>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</si>
  <si>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</si>
  <si>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</si>
  <si>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</si>
  <si>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</si>
  <si>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</si>
  <si>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</si>
  <si>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</si>
  <si>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</si>
  <si>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</si>
  <si>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</si>
  <si>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</si>
  <si>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</si>
  <si>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</si>
  <si>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</si>
  <si>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</si>
  <si>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</si>
  <si>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</si>
  <si>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</si>
  <si>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</si>
  <si>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</si>
  <si>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</si>
  <si>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</si>
  <si>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</si>
  <si>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</si>
  <si>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</si>
  <si>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</si>
  <si>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</si>
  <si>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</si>
  <si>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</si>
  <si>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</si>
  <si>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</si>
  <si>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</si>
  <si>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</si>
  <si>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</si>
  <si>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</si>
  <si>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</si>
  <si>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</si>
  <si>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</si>
  <si>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</si>
  <si>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</si>
  <si>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</si>
  <si>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</si>
  <si>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</si>
  <si>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</si>
  <si>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</si>
  <si>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</si>
  <si>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</si>
  <si>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</si>
  <si>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</si>
  <si>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</si>
  <si>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</si>
  <si>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</si>
  <si>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</si>
  <si>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</si>
  <si>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</si>
  <si>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</si>
  <si>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</si>
  <si>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</si>
  <si>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</si>
  <si>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</si>
  <si>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</si>
  <si>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</si>
  <si>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</si>
  <si>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</si>
  <si>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</si>
  <si>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</si>
  <si>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</si>
  <si>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</si>
  <si>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</si>
  <si>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</si>
  <si>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</si>
  <si>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</si>
  <si>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</si>
  <si>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</si>
  <si>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</si>
  <si>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</si>
  <si>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</si>
  <si>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</si>
  <si>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</si>
  <si>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</si>
  <si>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</si>
  <si>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</si>
  <si>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</si>
  <si>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</si>
  <si>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</si>
  <si>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</si>
  <si>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</si>
  <si>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</si>
  <si>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</si>
  <si>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</si>
  <si>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</si>
  <si>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</si>
  <si>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</si>
  <si>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</si>
  <si>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</si>
  <si>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</si>
  <si>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</si>
  <si>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</si>
  <si>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</si>
  <si>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</si>
  <si>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</si>
  <si>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</si>
  <si>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</si>
  <si>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</si>
  <si>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</si>
  <si>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</si>
  <si>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</si>
  <si>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</si>
  <si>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</si>
  <si>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</si>
  <si>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</si>
  <si>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</si>
  <si>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</si>
  <si>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</si>
  <si>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</si>
  <si>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</si>
  <si>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</si>
  <si>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</si>
  <si>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</si>
  <si>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</si>
  <si>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</si>
  <si>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</si>
  <si>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</si>
  <si>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</si>
  <si>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</si>
  <si>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</si>
  <si>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</si>
  <si>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</si>
  <si>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</si>
  <si>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</si>
  <si>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</si>
  <si>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</si>
  <si>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</si>
  <si>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</si>
  <si>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</si>
  <si>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</si>
  <si>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</si>
  <si>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</si>
  <si>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</si>
  <si>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</si>
  <si>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</si>
  <si>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</si>
  <si>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</si>
  <si>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</si>
  <si>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</si>
  <si>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</si>
  <si>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</si>
  <si>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</si>
  <si>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</si>
  <si>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</si>
  <si>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</si>
  <si>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</si>
  <si>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</si>
  <si>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</si>
  <si>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</si>
  <si>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</si>
  <si>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</si>
  <si>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</si>
  <si>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</si>
  <si>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</si>
  <si>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</si>
  <si>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</si>
  <si>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</si>
  <si>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</si>
  <si>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</si>
  <si>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</si>
  <si>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</si>
  <si>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</si>
  <si>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</si>
  <si>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</si>
  <si>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</si>
  <si>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</si>
  <si>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</si>
  <si>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</si>
  <si>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</si>
  <si>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</si>
  <si>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</si>
  <si>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</si>
  <si>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</si>
  <si>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</si>
  <si>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</si>
  <si>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</si>
  <si>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</si>
  <si>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</si>
  <si>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</si>
  <si>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</si>
  <si>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</si>
  <si>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</si>
  <si>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</si>
  <si>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</si>
  <si>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</si>
  <si>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</si>
  <si>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</si>
  <si>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</si>
  <si>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</si>
  <si>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</si>
  <si>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</si>
  <si>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</si>
  <si>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</si>
  <si>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</si>
  <si>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</si>
  <si>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</si>
  <si>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</si>
  <si>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</si>
  <si>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</si>
  <si>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</si>
  <si>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</si>
  <si>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</si>
  <si>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</si>
  <si>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</si>
  <si>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</si>
  <si>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</si>
  <si>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</si>
  <si>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</si>
  <si>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</si>
  <si>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</si>
  <si>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</si>
  <si>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</si>
  <si>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</si>
  <si>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</si>
  <si>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</si>
  <si>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</si>
  <si>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</si>
  <si>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</si>
  <si>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</si>
  <si>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</si>
  <si>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</si>
  <si>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</si>
  <si>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</si>
  <si>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</si>
  <si>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</si>
  <si>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</si>
  <si>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</si>
  <si>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</si>
  <si>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</si>
  <si>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</si>
  <si>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</si>
  <si>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</si>
  <si>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</si>
  <si>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</si>
  <si>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</si>
  <si>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</si>
  <si>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</si>
  <si>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</si>
  <si>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</si>
  <si>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</si>
  <si>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</si>
  <si>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</si>
  <si>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</si>
  <si>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</si>
  <si>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</si>
  <si>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</si>
  <si>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</si>
  <si>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</si>
  <si>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</si>
  <si>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</si>
  <si>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</si>
  <si>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</si>
  <si>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</si>
  <si>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</si>
  <si>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</si>
  <si>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</si>
  <si>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</si>
  <si>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</si>
  <si>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</si>
  <si>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</si>
  <si>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</si>
  <si>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</si>
  <si>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</si>
  <si>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</si>
  <si>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</si>
  <si>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</si>
  <si>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</si>
  <si>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</si>
  <si>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</si>
  <si>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</si>
  <si>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</si>
  <si>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</si>
  <si>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</si>
  <si>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</si>
  <si>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</si>
  <si>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</si>
  <si>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</si>
  <si>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</si>
  <si>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</si>
  <si>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</si>
  <si>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</si>
  <si>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</si>
  <si>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</si>
  <si>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</si>
  <si>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</si>
  <si>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</si>
  <si>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</si>
  <si>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</si>
  <si>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</si>
  <si>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</si>
  <si>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</si>
  <si>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</si>
  <si>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</si>
  <si>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</si>
  <si>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</si>
  <si>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</si>
  <si>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</si>
  <si>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</si>
  <si>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</si>
  <si>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</si>
  <si>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</si>
  <si>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</si>
  <si>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</si>
  <si>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</si>
  <si>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</si>
  <si>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</si>
  <si>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</si>
  <si>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</si>
  <si>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</si>
  <si>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</si>
  <si>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</si>
  <si>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</si>
  <si>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</si>
  <si>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</si>
  <si>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</si>
  <si>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</si>
  <si>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</si>
  <si>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</si>
  <si>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</si>
  <si>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</si>
  <si>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</si>
  <si>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</si>
  <si>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</si>
  <si>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</si>
  <si>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</si>
  <si>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</si>
  <si>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</si>
  <si>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</si>
  <si>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</si>
  <si>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</si>
  <si>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</si>
  <si>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</si>
  <si>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</si>
  <si>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</si>
  <si>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</si>
  <si>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</si>
  <si>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</si>
  <si>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</si>
  <si>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</si>
  <si>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</si>
  <si>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</si>
  <si>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</si>
  <si>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</si>
  <si>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</si>
  <si>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</si>
  <si>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</si>
  <si>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</si>
  <si>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</si>
  <si>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</si>
  <si>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</si>
  <si>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</si>
  <si>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</si>
  <si>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</si>
  <si>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</si>
  <si>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</si>
  <si>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</si>
  <si>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</si>
  <si>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</si>
  <si>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</si>
  <si>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</si>
  <si>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</si>
  <si>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</si>
  <si>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</si>
  <si>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</si>
  <si>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</si>
  <si>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</si>
  <si>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</si>
  <si>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</si>
  <si>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</si>
  <si>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</si>
  <si>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</si>
  <si>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</si>
  <si>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</si>
  <si>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</si>
  <si>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</si>
  <si>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</si>
  <si>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</si>
  <si>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</si>
  <si>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</si>
  <si>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</si>
  <si>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</si>
  <si>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</si>
  <si>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</si>
  <si>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</si>
  <si>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</si>
  <si>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</si>
  <si>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</si>
  <si>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</si>
  <si>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</si>
  <si>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</si>
  <si>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</si>
  <si>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</si>
  <si>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</si>
  <si>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</si>
  <si>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</si>
  <si>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</si>
  <si>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</si>
  <si>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</si>
  <si>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</si>
  <si>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</si>
  <si>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</si>
  <si>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</si>
  <si>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</si>
  <si>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</si>
  <si>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</si>
  <si>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</si>
  <si>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</si>
  <si>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</si>
  <si>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</si>
  <si>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</si>
  <si>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</si>
  <si>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</si>
  <si>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</si>
  <si>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</si>
  <si>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</si>
  <si>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</si>
  <si>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</si>
  <si>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</si>
  <si>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</si>
  <si>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</si>
  <si>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</si>
  <si>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</si>
  <si>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</si>
  <si>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</si>
  <si>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</si>
  <si>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</si>
  <si>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</si>
  <si>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</si>
  <si>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</si>
  <si>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</si>
  <si>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</si>
  <si>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</si>
  <si>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</si>
  <si>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</si>
  <si>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</si>
  <si>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</si>
  <si>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</si>
  <si>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</si>
  <si>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</si>
  <si>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</si>
  <si>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</si>
  <si>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</si>
  <si>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</si>
  <si>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</si>
  <si>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</si>
  <si>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</si>
  <si>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</si>
  <si>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</si>
  <si>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</si>
  <si>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</si>
  <si>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</si>
  <si>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</si>
  <si>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</si>
  <si>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</si>
  <si>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</si>
  <si>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</si>
  <si>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</si>
  <si>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</si>
  <si>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</si>
  <si>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</si>
  <si>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</si>
  <si>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</si>
  <si>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</si>
  <si>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</si>
  <si>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</si>
  <si>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</si>
  <si>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</si>
  <si>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</si>
  <si>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</si>
  <si>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</si>
  <si>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</si>
  <si>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</si>
  <si>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</si>
  <si>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</si>
  <si>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</si>
  <si>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</si>
  <si>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</si>
  <si>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</si>
  <si>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</si>
  <si>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</si>
  <si>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</si>
  <si>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</si>
  <si>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</si>
  <si>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</si>
  <si>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</si>
  <si>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</si>
  <si>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</si>
  <si>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</si>
  <si>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</si>
  <si>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</si>
  <si>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</si>
  <si>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</si>
  <si>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</si>
  <si>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</si>
  <si>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</si>
  <si>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</si>
  <si>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</si>
  <si>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</si>
  <si>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</si>
  <si>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</si>
  <si>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</si>
  <si>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</si>
  <si>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</si>
  <si>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</si>
  <si>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</si>
  <si>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</si>
  <si>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</si>
  <si>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</si>
  <si>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</si>
  <si>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</si>
  <si>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</si>
  <si>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</si>
  <si>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</si>
  <si>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</si>
  <si>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</si>
  <si>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</si>
  <si>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</si>
  <si>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</si>
  <si>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</si>
  <si>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</si>
  <si>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</si>
  <si>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</si>
  <si>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</si>
  <si>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</si>
  <si>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</si>
  <si>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</si>
  <si>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</si>
  <si>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</si>
  <si>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</si>
  <si>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</si>
  <si>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</si>
  <si>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</si>
  <si>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</si>
  <si>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</si>
  <si>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</si>
  <si>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</si>
  <si>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</si>
  <si>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</si>
  <si>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</si>
  <si>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</si>
  <si>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</si>
  <si>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</si>
  <si>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</si>
  <si>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</si>
  <si>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</si>
  <si>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</si>
  <si>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</si>
  <si>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</si>
  <si>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</si>
  <si>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</si>
  <si>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</si>
  <si>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</si>
  <si>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</si>
  <si>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</si>
  <si>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</si>
  <si>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</si>
  <si>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</si>
  <si>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</si>
  <si>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</si>
  <si>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</si>
  <si>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</si>
  <si>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</si>
  <si>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</si>
  <si>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</si>
  <si>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</si>
  <si>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</si>
  <si>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</si>
  <si>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</si>
  <si>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</si>
  <si>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</si>
  <si>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</si>
  <si>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</si>
  <si>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</si>
  <si>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</si>
  <si>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</si>
  <si>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</si>
  <si>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</si>
  <si>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</si>
  <si>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</si>
  <si>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</si>
  <si>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</si>
  <si>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</si>
  <si>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</si>
  <si>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</si>
  <si>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</si>
  <si>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</si>
  <si>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</si>
  <si>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</si>
  <si>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</si>
  <si>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</si>
  <si>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</si>
  <si>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</si>
  <si>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</si>
  <si>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</si>
  <si>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</si>
  <si>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</si>
  <si>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</si>
  <si>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</si>
  <si>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</si>
  <si>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</si>
  <si>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</si>
  <si>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</si>
  <si>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</si>
  <si>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</si>
  <si>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</si>
  <si>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</si>
  <si>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</si>
  <si>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</si>
  <si>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</si>
  <si>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</si>
  <si>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</si>
  <si>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</si>
  <si>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</si>
  <si>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</si>
  <si>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</si>
  <si>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</si>
  <si>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</si>
  <si>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</si>
  <si>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</si>
  <si>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</si>
  <si>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</si>
  <si>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</si>
  <si>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</si>
  <si>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</si>
  <si>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</si>
  <si>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</si>
  <si>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</si>
  <si>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</si>
  <si>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</si>
  <si>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</si>
  <si>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</si>
  <si>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</si>
  <si>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</si>
  <si>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</si>
  <si>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</si>
  <si>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</si>
  <si>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</si>
  <si>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</si>
  <si>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</si>
  <si>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</si>
  <si>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</si>
  <si>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</si>
  <si>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</si>
  <si>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</si>
  <si>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</si>
  <si>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</si>
  <si>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</si>
  <si>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</si>
  <si>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</si>
  <si>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</si>
  <si>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</si>
  <si>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</si>
  <si>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</si>
  <si>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</si>
  <si>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</si>
  <si>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</si>
  <si>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</si>
  <si>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</si>
  <si>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</si>
  <si>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</si>
  <si>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</si>
  <si>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</si>
  <si>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</si>
  <si>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</si>
  <si>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</si>
  <si>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</si>
  <si>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</si>
  <si>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</si>
  <si>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</si>
  <si>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</si>
  <si>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</si>
  <si>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</si>
  <si>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</si>
  <si>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</si>
  <si>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</si>
  <si>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</si>
  <si>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</si>
  <si>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</si>
  <si>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</si>
  <si>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</si>
  <si>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</si>
  <si>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</si>
  <si>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</si>
  <si>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</si>
  <si>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</si>
  <si>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</si>
  <si>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</si>
  <si>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</si>
  <si>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</si>
  <si>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</si>
  <si>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</si>
  <si>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</si>
  <si>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</si>
  <si>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</si>
  <si>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</si>
  <si>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</si>
  <si>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</si>
  <si>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</si>
  <si>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</si>
  <si>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</si>
  <si>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</si>
  <si>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</si>
  <si>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</si>
  <si>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</si>
  <si>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</si>
  <si>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</si>
  <si>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</si>
  <si>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</si>
  <si>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</si>
  <si>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</si>
  <si>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</si>
  <si>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</si>
  <si>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</si>
  <si>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</si>
  <si>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</si>
  <si>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</si>
  <si>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</si>
  <si>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</si>
  <si>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</si>
  <si>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</si>
  <si>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</si>
  <si>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</si>
  <si>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</si>
  <si>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</si>
  <si>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</si>
  <si>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</si>
  <si>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</si>
  <si>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</si>
  <si>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</si>
  <si>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</si>
  <si>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</si>
  <si>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</si>
  <si>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</si>
  <si>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</si>
  <si>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</si>
  <si>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</si>
  <si>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</si>
  <si>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</si>
  <si>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</si>
  <si>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</si>
  <si>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</si>
  <si>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</si>
  <si>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</si>
  <si>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</si>
  <si>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</si>
  <si>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</si>
  <si>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</si>
  <si>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</si>
  <si>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</si>
  <si>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</si>
  <si>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</si>
  <si>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</si>
  <si>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</si>
  <si>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</si>
  <si>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</si>
  <si>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</si>
  <si>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</si>
  <si>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</si>
  <si>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</si>
  <si>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</si>
  <si>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</si>
  <si>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</si>
  <si>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</si>
  <si>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</si>
  <si>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</si>
  <si>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</si>
  <si>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</si>
  <si>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</si>
  <si>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</si>
  <si>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</si>
  <si>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</si>
  <si>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</si>
  <si>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</si>
  <si>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</si>
  <si>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</si>
  <si>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</si>
  <si>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</si>
  <si>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</si>
  <si>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</si>
  <si>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</si>
  <si>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</si>
  <si>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</si>
  <si>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</si>
  <si>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</si>
  <si>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</si>
  <si>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</si>
  <si>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</si>
  <si>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</si>
  <si>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</si>
  <si>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</si>
  <si>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</si>
  <si>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</si>
  <si>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</si>
  <si>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</si>
  <si>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</si>
  <si>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</si>
  <si>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</si>
  <si>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</si>
  <si>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</si>
  <si>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</si>
  <si>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</si>
  <si>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</si>
  <si>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</si>
  <si>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</si>
  <si>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</si>
  <si>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</si>
  <si>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</si>
  <si>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</si>
  <si>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</si>
  <si>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</si>
  <si>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</si>
  <si>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</si>
  <si>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</si>
  <si>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</si>
  <si>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</si>
  <si>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</si>
  <si>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</si>
  <si>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</si>
  <si>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</si>
  <si>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</si>
  <si>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</si>
  <si>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</si>
  <si>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</si>
  <si>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</si>
  <si>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</si>
  <si>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</si>
  <si>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</si>
  <si>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</si>
  <si>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</si>
  <si>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</si>
  <si>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</si>
  <si>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</si>
  <si>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</si>
  <si>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</si>
  <si>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</si>
  <si>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</si>
  <si>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</si>
  <si>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</si>
  <si>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</si>
  <si>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</si>
  <si>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</si>
  <si>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</si>
  <si>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</si>
  <si>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</si>
  <si>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</si>
  <si>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</si>
  <si>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</si>
  <si>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</si>
  <si>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</si>
  <si>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</si>
  <si>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</si>
  <si>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</si>
  <si>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</si>
  <si>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</si>
  <si>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</si>
  <si>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</si>
  <si>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</si>
  <si>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</si>
  <si>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</si>
  <si>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</si>
  <si>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</si>
  <si>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</si>
  <si>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</si>
  <si>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</si>
  <si>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</si>
  <si>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</si>
  <si>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</si>
  <si>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</si>
  <si>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</si>
  <si>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</si>
  <si>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</si>
  <si>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</si>
  <si>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</si>
  <si>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</si>
  <si>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</si>
  <si>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</si>
  <si>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</si>
  <si>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</si>
  <si>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</si>
  <si>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</si>
  <si>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</si>
  <si>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</si>
  <si>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</si>
  <si>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</si>
  <si>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</si>
  <si>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</si>
  <si>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</si>
  <si>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</si>
  <si>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</si>
  <si>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</si>
  <si>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</si>
  <si>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</si>
  <si>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</si>
  <si>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</si>
  <si>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</si>
  <si>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</si>
  <si>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</si>
  <si>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</si>
  <si>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</si>
  <si>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</si>
  <si>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</si>
  <si>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</si>
  <si>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</si>
  <si>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</si>
  <si>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</si>
  <si>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</si>
  <si>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</si>
  <si>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</si>
  <si>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</si>
  <si>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</si>
  <si>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</si>
  <si>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</si>
  <si>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</si>
  <si>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</si>
  <si>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</si>
  <si>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</si>
  <si>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</si>
  <si>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</si>
  <si>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</si>
  <si>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</si>
  <si>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</si>
  <si>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</si>
  <si>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</si>
  <si>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</si>
  <si>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</si>
  <si>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</si>
  <si>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</si>
  <si>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</si>
  <si>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</si>
  <si>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</si>
  <si>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</si>
  <si>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</si>
  <si>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</si>
  <si>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</si>
  <si>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</si>
  <si>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</si>
  <si>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</si>
  <si>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</si>
  <si>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</si>
  <si>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</si>
  <si>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</si>
  <si>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</si>
  <si>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</si>
  <si>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</si>
  <si>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</si>
  <si>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</si>
  <si>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</si>
  <si>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</si>
  <si>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</si>
  <si>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</si>
  <si>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</si>
  <si>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</si>
  <si>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</si>
  <si>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</si>
  <si>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</si>
  <si>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</si>
  <si>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</si>
  <si>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</si>
  <si>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</si>
  <si>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</si>
  <si>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</si>
  <si>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</si>
  <si>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</si>
  <si>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</si>
  <si>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</si>
  <si>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</si>
  <si>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</si>
  <si>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</si>
  <si>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</si>
  <si>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</si>
  <si>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</si>
  <si>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</si>
  <si>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</si>
  <si>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</si>
  <si>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</si>
  <si>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</si>
  <si>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</si>
  <si>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</si>
  <si>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</si>
  <si>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</si>
  <si>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</si>
  <si>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</si>
  <si>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</si>
  <si>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</si>
  <si>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</si>
  <si>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</si>
  <si>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</si>
  <si>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</si>
  <si>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</si>
  <si>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</si>
  <si>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</si>
  <si>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</si>
  <si>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</si>
  <si>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</si>
  <si>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</si>
  <si>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</si>
  <si>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</si>
  <si>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</si>
  <si>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</si>
  <si>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</si>
  <si>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</si>
  <si>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</si>
  <si>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</si>
  <si>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</si>
  <si>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</si>
  <si>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</si>
  <si>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</si>
  <si>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</si>
  <si>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</si>
  <si>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</si>
  <si>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</si>
  <si>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</si>
  <si>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</si>
  <si>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</si>
  <si>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</si>
  <si>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</si>
  <si>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</si>
  <si>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</si>
  <si>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</si>
  <si>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</si>
  <si>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</si>
  <si>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</si>
  <si>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</si>
  <si>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</si>
  <si>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</si>
  <si>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</si>
  <si>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</si>
  <si>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</si>
  <si>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</si>
  <si>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</si>
  <si>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</si>
  <si>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</si>
  <si>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</si>
  <si>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</si>
  <si>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</si>
  <si>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</si>
  <si>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</si>
  <si>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</si>
  <si>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</si>
  <si>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</si>
  <si>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</si>
  <si>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</si>
  <si>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</si>
  <si>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</si>
  <si>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</si>
  <si>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</si>
  <si>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</si>
  <si>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</si>
  <si>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</si>
  <si>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</si>
  <si>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</si>
  <si>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</si>
  <si>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</si>
  <si>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</si>
  <si>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</si>
  <si>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</si>
  <si>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</si>
  <si>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</si>
  <si>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</si>
  <si>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</si>
  <si>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</si>
  <si>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</si>
  <si>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</si>
  <si>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</si>
  <si>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</si>
  <si>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</si>
  <si>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</si>
  <si>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</si>
  <si>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</si>
  <si>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</si>
  <si>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</si>
  <si>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</si>
  <si>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</si>
  <si>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</si>
  <si>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</si>
  <si>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</si>
  <si>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</si>
  <si>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</si>
  <si>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</si>
  <si>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</si>
  <si>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</si>
  <si>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</si>
  <si>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</si>
  <si>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</si>
  <si>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</si>
  <si>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</si>
  <si>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</si>
  <si>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</si>
  <si>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</si>
  <si>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</si>
  <si>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</si>
  <si>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</si>
  <si>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</si>
  <si>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</si>
  <si>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</si>
  <si>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</si>
  <si>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</si>
  <si>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</si>
  <si>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</si>
  <si>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</si>
  <si>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</si>
  <si>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</si>
  <si>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</si>
  <si>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</si>
  <si>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</si>
  <si>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</si>
  <si>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</si>
  <si>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</si>
  <si>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</si>
  <si>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</si>
  <si>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</si>
  <si>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</si>
  <si>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</si>
  <si>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</si>
  <si>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</si>
  <si>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</si>
  <si>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</si>
  <si>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</si>
  <si>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</si>
  <si>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</si>
  <si>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</si>
  <si>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</si>
  <si>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</si>
  <si>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</si>
  <si>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</si>
  <si>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</si>
  <si>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</si>
  <si>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</si>
  <si>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</si>
  <si>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</si>
  <si>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</si>
  <si>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</si>
  <si>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</si>
  <si>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</si>
  <si>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</si>
  <si>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</si>
  <si>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</si>
  <si>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</si>
  <si>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</si>
  <si>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</si>
  <si>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</si>
  <si>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</si>
  <si>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</si>
  <si>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</si>
  <si>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</si>
  <si>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</si>
  <si>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</si>
  <si>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</si>
  <si>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</si>
  <si>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</si>
  <si>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</si>
  <si>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</si>
  <si>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</si>
  <si>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</si>
  <si>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</si>
  <si>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</si>
  <si>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</si>
  <si>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</si>
  <si>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</si>
  <si>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</si>
  <si>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</si>
  <si>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</si>
  <si>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</si>
  <si>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</si>
  <si>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</si>
  <si>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</si>
  <si>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</si>
  <si>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</si>
  <si>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</si>
  <si>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</si>
  <si>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</si>
  <si>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</si>
  <si>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</si>
  <si>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</si>
  <si>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</si>
  <si>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</si>
  <si>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</si>
  <si>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</si>
  <si>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</si>
  <si>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</si>
  <si>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</si>
  <si>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</si>
  <si>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</si>
  <si>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</si>
  <si>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</si>
  <si>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</si>
  <si>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</si>
  <si>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</si>
  <si>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</si>
  <si>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</si>
  <si>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</si>
  <si>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</si>
  <si>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</si>
  <si>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</si>
  <si>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</si>
  <si>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</si>
  <si>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</si>
  <si>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</si>
  <si>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</si>
  <si>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</si>
  <si>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</si>
  <si>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</si>
  <si>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</si>
  <si>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</si>
  <si>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</si>
  <si>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</si>
  <si>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</si>
  <si>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</si>
  <si>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</si>
  <si>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</si>
  <si>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</si>
  <si>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</si>
  <si>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</si>
  <si>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</si>
  <si>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</si>
  <si>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</si>
  <si>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</si>
  <si>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</si>
  <si>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</si>
  <si>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</si>
  <si>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</si>
  <si>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</si>
  <si>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</si>
  <si>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</si>
  <si>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</si>
  <si>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</si>
  <si>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</si>
  <si>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</si>
  <si>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</si>
  <si>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</si>
  <si>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</si>
  <si>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</si>
  <si>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</si>
  <si>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</si>
  <si>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</si>
  <si>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</si>
  <si>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</si>
  <si>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</si>
  <si>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</si>
  <si>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PCM-20251029-00000856</t>
  </si>
  <si>
    <t>Critical</t>
  </si>
  <si>
    <t>EM team need 90 mins</t>
  </si>
  <si>
    <t>PCM-20251029-00000811</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</si>
  <si>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</si>
  <si>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</si>
  <si>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</si>
  <si>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</si>
  <si>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</si>
  <si>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</si>
  <si>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</si>
  <si>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</si>
  <si>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</si>
  <si>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</si>
  <si>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</si>
  <si>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</si>
  <si>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</si>
  <si>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</si>
  <si>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</si>
  <si>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</si>
  <si>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</si>
  <si>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</si>
  <si>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</si>
  <si>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</si>
  <si>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</si>
  <si>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</si>
  <si>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</si>
  <si>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</si>
  <si>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</si>
  <si>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</si>
  <si>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</si>
  <si>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</si>
  <si>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</si>
  <si>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</si>
  <si>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</si>
  <si>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</si>
  <si>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</si>
  <si>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</si>
  <si>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</si>
  <si>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</si>
  <si>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</si>
  <si>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</si>
  <si>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</si>
  <si>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</si>
  <si>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</si>
  <si>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</si>
  <si>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</si>
  <si>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</si>
  <si>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</si>
  <si>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</si>
  <si>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</si>
  <si>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</si>
  <si>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</si>
  <si>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</si>
  <si>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</si>
  <si>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</si>
  <si>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</si>
  <si>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</si>
  <si>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</si>
  <si>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</si>
  <si>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</si>
  <si>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</si>
  <si>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</si>
  <si>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</si>
  <si>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</si>
  <si>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</si>
  <si>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</si>
  <si>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</si>
  <si>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</si>
  <si>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</si>
  <si>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</si>
  <si>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</si>
  <si>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</si>
  <si>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</si>
  <si>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</si>
  <si>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</si>
  <si>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</si>
  <si>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</si>
  <si>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</si>
  <si>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</si>
  <si>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</si>
  <si>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</si>
  <si>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</si>
  <si>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</si>
  <si>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</si>
  <si>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</si>
  <si>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</si>
  <si>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</si>
  <si>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PCM-20251029-00000702</t>
  </si>
  <si>
    <t>Restored by PG</t>
  </si>
  <si>
    <t>PCM-20251029-00000716</t>
  </si>
  <si>
    <t xml:space="preserve"> PCM-20250215-00000830 </t>
  </si>
  <si>
    <t>LTE site still down and  site located in aramco area access issue need special permission</t>
  </si>
  <si>
    <t>PCM-20251028-00002341</t>
  </si>
  <si>
    <t>Access night issue, Shopping centre and main gate closed, team will check in morning/team on the way need to try to access need 10 Min</t>
  </si>
  <si>
    <t>No PCM</t>
  </si>
  <si>
    <t>SCECO team disconnected power due to pending billing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</si>
  <si>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</si>
  <si>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</si>
  <si>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</si>
  <si>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</si>
  <si>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</si>
  <si>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</si>
  <si>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</si>
  <si>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</si>
  <si>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PCM-20251029-00000901</t>
  </si>
  <si>
    <t xml:space="preserve">EM team need 35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</si>
</sst>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5"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2" totalsRowShown="0" headerRowDxfId="174" dataDxfId="173" headerRowBorderDxfId="171" tableBorderDxfId="172" totalsRowBorderDxfId="170">
  <autoFilter ref="A1:L2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3" totalsRowShown="0" headerRowDxfId="157" dataDxfId="156" headerRowBorderDxfId="154" tableBorderDxfId="155" totalsRowBorderDxfId="153">
  <autoFilter ref="A1:CJ19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9" totalsRowShown="0" headerRowDxfId="48" dataDxfId="47" headerRowBorderDxfId="45" tableBorderDxfId="46" totalsRowBorderDxfId="44">
  <autoFilter ref="A1:L17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4" totalsRowShown="0" headerRowDxfId="31" dataDxfId="30" headerRowBorderDxfId="28" tableBorderDxfId="29">
  <autoFilter ref="A1:L43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2"/>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296.47884259259445</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10844</v>
      </c>
      <c r="E3" s="135" t="s">
        <v>39024</v>
      </c>
      <c r="F3" s="136">
        <v>45959.400752314818</v>
      </c>
      <c r="G3" s="137">
        <f ca="1">IFERROR(NOW()-F3,"")</f>
        <v>2.6516203703067731E-2</v>
      </c>
      <c r="H3" s="136">
        <v>45959.394502314812</v>
      </c>
      <c r="I3" s="134" t="str">
        <f>IFERROR(VLOOKUP(D3,DB!A:F,6,0),"")</f>
        <v>Power Cube</v>
      </c>
      <c r="J3" s="134" t="str">
        <f>IFERROR(VLOOKUP(D3,DB!A:G,7,0),"")</f>
        <v>Dead+Good</v>
      </c>
      <c r="K3" s="138" t="s">
        <v>39025</v>
      </c>
      <c r="L3" s="139" t="str">
        <f>IFERROR(VLOOKUP(D3,DB!A:I,9,0),"")</f>
        <v>Latis</v>
      </c>
    </row>
    <row r="4" spans="1:15" ht="15" customHeight="1">
      <c r="A4" s="170" t="s">
        <v>39026</v>
      </c>
      <c r="B4" s="134" t="str">
        <f>IFERROR(VLOOKUP(D4,DB!A:K,11,0),"")</f>
        <v>R1</v>
      </c>
      <c r="C4" s="134">
        <v>1</v>
      </c>
      <c r="D4" s="134" t="s">
        <v>17921</v>
      </c>
      <c r="E4" s="135" t="s">
        <v>39021</v>
      </c>
      <c r="F4" s="136">
        <v>45959.377916666665</v>
      </c>
      <c r="G4" s="137">
        <f ca="1">IFERROR(NOW()-F4,"")</f>
        <v>4.9351851856044959E-2</v>
      </c>
      <c r="H4" s="136">
        <v>45959.373055555552</v>
      </c>
      <c r="I4" s="134" t="str">
        <f>IFERROR(VLOOKUP(D4,DB!A:F,6,0),"")</f>
        <v>Power Cube</v>
      </c>
      <c r="J4" s="134" t="str">
        <f>IFERROR(VLOOKUP(D4,DB!A:G,7,0),"")</f>
        <v>Good+Vandalized</v>
      </c>
      <c r="K4" s="138" t="s">
        <v>39027</v>
      </c>
      <c r="L4" s="139" t="str">
        <f>IFERROR(VLOOKUP(D4,DB!A:I,9,0),"")</f>
        <v>Latis</v>
      </c>
    </row>
    <row r="5" spans="1:15" ht="15" customHeight="1">
      <c r="A5" s="133"/>
      <c r="B5" s="134" t="str">
        <f>IFERROR(VLOOKUP(D5,DB!A:K,11,0),"")</f>
        <v/>
      </c>
      <c r="C5" s="134"/>
      <c r="D5" s="134"/>
      <c r="E5" s="135"/>
      <c r="F5" s="136"/>
      <c r="G5" s="137">
        <f ca="1">IFERROR(NOW()-F5,"")</f>
        <v>45959.427268518521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45959.427268518521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45959.427268518521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45959.427268518521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45959.427268518521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45959.427268518521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45959.427268518521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45959.427268518521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45959.427268518521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45959.427268518521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45959.427268518521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45959.427268518521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45959.427268518521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45959.427268518521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45959.427268518521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45959.427268518521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45959.427268518521</v>
      </c>
      <c r="H21" s="136"/>
      <c r="I21" s="134" t="str">
        <f>IFERROR(VLOOKUP(D21,DB!A:F,6,0),"")</f>
        <v/>
      </c>
      <c r="J21" s="134" t="str">
        <f>IFERROR(VLOOKUP(D21,DB!A:G,7,0),"")</f>
        <v/>
      </c>
      <c r="K21" s="138"/>
      <c r="L21" s="139" t="str">
        <f>IFERROR(VLOOKUP(D21,DB!A:I,9,0),"")</f>
        <v/>
      </c>
    </row>
    <row r="22" spans="1:12" ht="15" customHeight="1">
      <c r="A22" s="145"/>
      <c r="B22" s="146" t="str">
        <f>IFERROR(VLOOKUP(D22,DB!A:K,11,0),"")</f>
        <v/>
      </c>
      <c r="C22" s="146"/>
      <c r="D22" s="146"/>
      <c r="E22" s="147"/>
      <c r="F22" s="148"/>
      <c r="G22" s="149">
        <f ca="1">IFERROR(NOW()-F22,"")</f>
        <v>45959.427268518521</v>
      </c>
      <c r="H22" s="148"/>
      <c r="I22" s="146" t="str">
        <f>IFERROR(VLOOKUP(D22,DB!A:F,6,0),"")</f>
        <v/>
      </c>
      <c r="J22" s="146" t="str">
        <f>IFERROR(VLOOKUP(D22,DB!A:G,7,0),"")</f>
        <v/>
      </c>
      <c r="K22" s="150"/>
      <c r="L22" s="151" t="str">
        <f>IFERROR(VLOOKUP(D22,DB!A:I,9,0),"")</f>
        <v/>
      </c>
    </row>
  </sheetData>
  <customSheetViews>
    <customSheetView guid="{F6042A99-DD27-4453-835D-0834D95730CC}" filter="1" showAutoFilter="1">
      <pageMargins left="0" right="0" top="0" bottom="0" header="0" footer="0"/>
      <autoFilter ref="B1:M1" xr:uid="{2E4E1895-BA6A-4269-AC56-45134195A3E3}"/>
    </customSheetView>
  </customSheetViews>
  <dataValidations count="2">
    <dataValidation allowBlank="1" showInputMessage="1" showErrorMessage="1" sqref="E1" xr:uid="{5DBA255D-CDD9-49FB-AD3C-AF70AB4EE696}"/>
    <dataValidation type="list" allowBlank="1" showInputMessage="1" showErrorMessage="1" sqref="E2:E2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3"/>
  <sheetViews>
    <sheetView workbookViewId="0">
      <selection activeCell="J7" sqref="J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39028</v>
      </c>
      <c r="N1" s="90" t="s">
        <v>39029</v>
      </c>
      <c r="O1" s="90" t="s">
        <v>39030</v>
      </c>
      <c r="P1" s="90" t="s">
        <v>39031</v>
      </c>
      <c r="Q1" s="90" t="s">
        <v>39032</v>
      </c>
      <c r="R1" s="90" t="s">
        <v>39033</v>
      </c>
      <c r="S1" s="90" t="s">
        <v>39034</v>
      </c>
      <c r="T1" s="90" t="s">
        <v>39035</v>
      </c>
      <c r="U1" s="90" t="s">
        <v>39036</v>
      </c>
      <c r="V1" s="90" t="s">
        <v>39037</v>
      </c>
      <c r="W1" s="90" t="s">
        <v>39038</v>
      </c>
      <c r="X1" s="90" t="s">
        <v>39039</v>
      </c>
      <c r="Y1" s="90" t="s">
        <v>39040</v>
      </c>
      <c r="Z1" s="90" t="s">
        <v>39041</v>
      </c>
      <c r="AA1" s="90" t="s">
        <v>39042</v>
      </c>
      <c r="AB1" s="90" t="s">
        <v>39043</v>
      </c>
      <c r="AC1" s="90" t="s">
        <v>39044</v>
      </c>
      <c r="AD1" s="90" t="s">
        <v>39045</v>
      </c>
      <c r="AE1" s="90" t="s">
        <v>39046</v>
      </c>
      <c r="AF1" s="90" t="s">
        <v>39047</v>
      </c>
      <c r="AG1" s="90" t="s">
        <v>39048</v>
      </c>
      <c r="AH1" s="90" t="s">
        <v>39049</v>
      </c>
      <c r="AI1" s="90" t="s">
        <v>39050</v>
      </c>
      <c r="AJ1" s="90" t="s">
        <v>39051</v>
      </c>
      <c r="AK1" s="90" t="s">
        <v>39052</v>
      </c>
      <c r="AL1" s="90" t="s">
        <v>39053</v>
      </c>
      <c r="AM1" s="90" t="s">
        <v>39054</v>
      </c>
      <c r="AN1" s="90" t="s">
        <v>39055</v>
      </c>
      <c r="AO1" s="90" t="s">
        <v>39056</v>
      </c>
      <c r="AP1" s="90" t="s">
        <v>39057</v>
      </c>
      <c r="AQ1" s="90" t="s">
        <v>39058</v>
      </c>
      <c r="AR1" s="90" t="s">
        <v>39059</v>
      </c>
      <c r="AS1" s="90" t="s">
        <v>39060</v>
      </c>
      <c r="AT1" s="90" t="s">
        <v>39061</v>
      </c>
      <c r="AU1" s="90" t="s">
        <v>39062</v>
      </c>
      <c r="AV1" s="90" t="s">
        <v>39063</v>
      </c>
      <c r="AW1" s="90" t="s">
        <v>39064</v>
      </c>
      <c r="AX1" s="90" t="s">
        <v>39065</v>
      </c>
      <c r="AY1" s="90" t="s">
        <v>39066</v>
      </c>
      <c r="AZ1" s="90" t="s">
        <v>39067</v>
      </c>
      <c r="BA1" s="90" t="s">
        <v>39068</v>
      </c>
      <c r="BB1" s="90" t="s">
        <v>39069</v>
      </c>
      <c r="BC1" s="90" t="s">
        <v>39070</v>
      </c>
      <c r="BD1" s="90" t="s">
        <v>39071</v>
      </c>
      <c r="BE1" s="90" t="s">
        <v>39072</v>
      </c>
      <c r="BF1" s="90" t="s">
        <v>39073</v>
      </c>
      <c r="BG1" s="90" t="s">
        <v>39074</v>
      </c>
      <c r="BH1" s="90" t="s">
        <v>39075</v>
      </c>
      <c r="BI1" s="90" t="s">
        <v>39076</v>
      </c>
      <c r="BJ1" s="90" t="s">
        <v>39077</v>
      </c>
      <c r="BK1" s="90" t="s">
        <v>39078</v>
      </c>
      <c r="BL1" s="90" t="s">
        <v>39079</v>
      </c>
      <c r="BM1" s="90" t="s">
        <v>39080</v>
      </c>
      <c r="BN1" s="90" t="s">
        <v>39081</v>
      </c>
      <c r="BO1" s="90" t="s">
        <v>39082</v>
      </c>
      <c r="BP1" s="90" t="s">
        <v>39083</v>
      </c>
      <c r="BQ1" s="90" t="s">
        <v>39084</v>
      </c>
      <c r="BR1" s="90" t="s">
        <v>39085</v>
      </c>
      <c r="BS1" s="90" t="s">
        <v>39086</v>
      </c>
      <c r="BT1" s="90" t="s">
        <v>39087</v>
      </c>
      <c r="BU1" s="90" t="s">
        <v>39088</v>
      </c>
      <c r="BV1" s="90" t="s">
        <v>39089</v>
      </c>
      <c r="BW1" s="90" t="s">
        <v>39090</v>
      </c>
      <c r="BX1" s="90" t="s">
        <v>39091</v>
      </c>
      <c r="BY1" s="90" t="s">
        <v>39092</v>
      </c>
      <c r="BZ1" s="90" t="s">
        <v>39093</v>
      </c>
      <c r="CA1" s="90" t="s">
        <v>39094</v>
      </c>
      <c r="CB1" s="90" t="s">
        <v>39095</v>
      </c>
      <c r="CC1" s="90" t="s">
        <v>39096</v>
      </c>
      <c r="CD1" s="90" t="s">
        <v>39097</v>
      </c>
      <c r="CE1" s="90" t="s">
        <v>39098</v>
      </c>
      <c r="CF1" s="90" t="s">
        <v>39099</v>
      </c>
      <c r="CG1" s="90" t="s">
        <v>39100</v>
      </c>
      <c r="CH1" s="90" t="s">
        <v>39101</v>
      </c>
      <c r="CI1" s="90" t="s">
        <v>39102</v>
      </c>
      <c r="CJ1" s="90" t="s">
        <v>39103</v>
      </c>
    </row>
    <row r="2" spans="1:88" s="70" customFormat="1" ht="31.5" customHeight="1">
      <c r="A2" s="63" t="s">
        <v>39104</v>
      </c>
      <c r="B2" s="63" t="s">
        <v>27</v>
      </c>
      <c r="C2" s="63">
        <v>1</v>
      </c>
      <c r="D2" s="63" t="s">
        <v>19542</v>
      </c>
      <c r="E2" s="87" t="s">
        <v>39024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134.42743055555911</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39024</v>
      </c>
      <c r="F4" s="115">
        <v>45958.742083333331</v>
      </c>
      <c r="G4" s="116">
        <f ca="1">IFERROR(NOW()-F4,"-")</f>
        <v>0.68518518518976634</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22825</v>
      </c>
      <c r="E5" s="114" t="s">
        <v>39021</v>
      </c>
      <c r="F5" s="115">
        <v>45959.338391203702</v>
      </c>
      <c r="G5" s="116">
        <f ca="1">IFERROR(NOW()-F5,"-")</f>
        <v>8.8877314818091691E-2</v>
      </c>
      <c r="H5" s="115">
        <v>45959.33353009259</v>
      </c>
      <c r="I5" s="18" t="str">
        <f>IFERROR(VLOOKUP(D5,DB!A:F,6,0),"")</f>
        <v>SCECO</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19654</v>
      </c>
      <c r="E6" s="114" t="s">
        <v>39021</v>
      </c>
      <c r="F6" s="115">
        <v>45959.34516203704</v>
      </c>
      <c r="G6" s="116">
        <f ca="1">IFERROR(NOW()-F6,"-")</f>
        <v>8.2106481480877846E-2</v>
      </c>
      <c r="H6" s="115">
        <v>45959.340300925927</v>
      </c>
      <c r="I6" s="18" t="str">
        <f>IFERROR(VLOOKUP(D6,DB!A:F,6,0),"")</f>
        <v>SCECO</v>
      </c>
      <c r="J6" s="18" t="str">
        <f>IFERROR(VLOOKUP(D6,DB!A:G,7,0),"")</f>
        <v>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45959.427268518521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45959.427268518521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45959.427268518521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45959.427268518521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45959.427268518521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45959.427268518521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45959.427268518521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45959.427268518521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45959.427268518521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45959.427268518521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45959.427268518521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45959.427268518521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45959.427268518521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45959.427268518521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45959.427268518521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45959.427268518521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45959.427268518521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45959.427268518521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45959.427268518521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45959.427268518521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45959.427268518521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45959.427268518521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45959.427268518521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45959.427268518521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45959.427268518521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45959.427268518521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45959.427268518521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45959.427268518521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45959.427268518521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45959.427268518521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45959.427268518521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45959.427268518521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45959.427268518521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45959.427268518521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45959.427268518521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45959.427268518521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45959.427268518521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45959.427268518521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45959.427268518521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45959.427268518521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45959.427268518521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45959.427268518521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61"/>
      <c r="B49" s="162" t="str">
        <f>IFERROR(VLOOKUP(D49,DB!A:K,11,0),"")</f>
        <v/>
      </c>
      <c r="C49" s="162"/>
      <c r="D49" s="162"/>
      <c r="E49" s="163"/>
      <c r="F49" s="164"/>
      <c r="G49" s="165">
        <f ca="1">IFERROR(NOW()-F49,"-")</f>
        <v>45959.427268518521</v>
      </c>
      <c r="H49" s="164"/>
      <c r="I49" s="162" t="str">
        <f>IFERROR(VLOOKUP(D49,DB!A:F,6,0),"")</f>
        <v/>
      </c>
      <c r="J49" s="162" t="str">
        <f>IFERROR(VLOOKUP(D49,DB!A:G,7,0),"")</f>
        <v/>
      </c>
      <c r="K49" s="166"/>
      <c r="L49" s="162" t="str">
        <f>IFERROR(VLOOKUP(D49,DB!A:I,9,0),"")</f>
        <v/>
      </c>
      <c r="M49" s="162"/>
      <c r="N49" s="162"/>
      <c r="O49" s="162"/>
      <c r="P49" s="162"/>
      <c r="Q49" s="162"/>
      <c r="R49" s="162"/>
      <c r="S49" s="162"/>
      <c r="T49" s="162"/>
      <c r="U49" s="162"/>
      <c r="V49" s="162"/>
      <c r="W49" s="162"/>
      <c r="X49" s="162"/>
      <c r="Y49" s="162"/>
      <c r="Z49" s="162"/>
      <c r="AA49" s="162"/>
      <c r="AB49" s="162"/>
      <c r="AC49" s="162"/>
      <c r="AD49" s="162"/>
      <c r="AE49" s="162"/>
      <c r="AF49" s="162"/>
      <c r="AG49" s="162"/>
      <c r="AH49" s="162"/>
      <c r="AI49" s="162"/>
      <c r="AJ49" s="162"/>
      <c r="AK49" s="162"/>
      <c r="AL49" s="162"/>
      <c r="AM49" s="162"/>
      <c r="AN49" s="162"/>
      <c r="AO49" s="162"/>
      <c r="AP49" s="162"/>
      <c r="AQ49" s="162"/>
      <c r="AR49" s="162"/>
      <c r="AS49" s="162"/>
      <c r="AT49" s="162"/>
      <c r="AU49" s="162"/>
      <c r="AV49" s="162"/>
      <c r="AW49" s="162"/>
      <c r="AX49" s="162"/>
      <c r="AY49" s="162"/>
      <c r="AZ49" s="162"/>
      <c r="BA49" s="162"/>
      <c r="BB49" s="162"/>
      <c r="BC49" s="162"/>
      <c r="BD49" s="162"/>
      <c r="BE49" s="162"/>
      <c r="BF49" s="162"/>
      <c r="BG49" s="162"/>
      <c r="BH49" s="162"/>
      <c r="BI49" s="162"/>
      <c r="BJ49" s="162"/>
      <c r="BK49" s="162"/>
      <c r="BL49" s="162"/>
      <c r="BM49" s="162"/>
      <c r="BN49" s="162"/>
      <c r="BO49" s="162"/>
      <c r="BP49" s="162"/>
      <c r="BQ49" s="162"/>
      <c r="BR49" s="162"/>
      <c r="BS49" s="162"/>
      <c r="BT49" s="162"/>
      <c r="BU49" s="162"/>
      <c r="BV49" s="162"/>
      <c r="BW49" s="162"/>
      <c r="BX49" s="162"/>
      <c r="BY49" s="162"/>
      <c r="BZ49" s="162"/>
      <c r="CA49" s="162"/>
      <c r="CB49" s="162"/>
      <c r="CC49" s="162"/>
      <c r="CD49" s="162"/>
      <c r="CE49" s="162"/>
      <c r="CF49" s="162"/>
      <c r="CG49" s="162"/>
      <c r="CH49" s="162"/>
      <c r="CI49" s="162"/>
      <c r="CJ49" s="167"/>
    </row>
    <row r="50" spans="1:88" ht="31.5" customHeight="1">
      <c r="A50" s="113"/>
      <c r="B50" s="18" t="str">
        <f>IFERROR(VLOOKUP(D50,DB!A:K,11,0),"")</f>
        <v/>
      </c>
      <c r="C50" s="18"/>
      <c r="D50" s="18"/>
      <c r="E50" s="114"/>
      <c r="F50" s="115"/>
      <c r="G50" s="116">
        <f ca="1">IFERROR(NOW()-F50,"-")</f>
        <v>45959.427268518521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45959.427268518521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45959.427268518521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45959.427268518521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45959.427268518521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45959.427268518521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45959.427268518521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45959.427268518521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45959.427268518521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45959.427268518521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45959.427268518521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45959.427268518521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45959.427268518521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45959.427268518521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45959.427268518521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45959.427268518521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45959.427268518521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45959.427268518521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45959.427268518521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45959.427268518521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45959.427268518521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45959.427268518521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45959.427268518521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45959.427268518521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45959.427268518521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45959.427268518521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45959.427268518521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45959.427268518521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45959.427268518521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45959.427268518521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45959.427268518521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45959.427268518521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45959.427268518521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45959.427268518521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45959.427268518521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45959.427268518521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45959.427268518521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45959.427268518521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45959.427268518521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45959.427268518521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45959.427268518521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45959.427268518521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45959.427268518521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45959.427268518521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45959.427268518521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45959.427268518521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45959.427268518521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45959.427268518521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45959.427268518521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45959.427268518521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45959.427268518521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45959.427268518521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45959.427268518521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45959.427268518521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45959.427268518521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45959.427268518521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45959.427268518521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45959.427268518521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45959.427268518521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45959.427268518521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45959.427268518521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45959.427268518521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45959.427268518521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45959.427268518521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45959.427268518521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45959.427268518521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45959.427268518521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45959.427268518521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45959.427268518521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45959.427268518521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45959.427268518521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45959.427268518521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45959.427268518521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45959.427268518521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45959.427268518521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45959.427268518521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45959.427268518521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45959.427268518521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45959.427268518521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45959.427268518521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45959.427268518521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45959.427268518521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45959.427268518521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45959.427268518521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45959.427268518521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45959.427268518521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45959.427268518521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45959.427268518521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45959.427268518521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45959.427268518521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45959.427268518521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45959.427268518521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45959.427268518521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45959.427268518521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45959.427268518521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45959.427268518521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45959.427268518521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45959.427268518521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45959.427268518521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45959.427268518521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45959.427268518521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45959.427268518521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45959.427268518521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45959.427268518521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45959.427268518521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45959.427268518521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45959.427268518521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45959.427268518521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45959.427268518521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45959.427268518521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45959.427268518521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45959.427268518521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45959.427268518521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45959.427268518521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45959.427268518521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45959.427268518521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45959.427268518521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45959.427268518521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45959.427268518521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45959.427268518521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45959.427268518521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45959.427268518521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45959.427268518521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45959.427268518521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45959.427268518521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45959.427268518521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45959.427268518521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45959.427268518521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45959.427268518521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45959.427268518521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45959.427268518521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45959.427268518521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45959.427268518521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45959.427268518521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45959.427268518521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45959.427268518521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45959.427268518521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45959.427268518521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45959.427268518521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45959.427268518521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45959.427268518521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45959.427268518521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45959.427268518521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61"/>
      <c r="B193" s="162" t="str">
        <f>IFERROR(VLOOKUP(D193,DB!A:K,11,0),"")</f>
        <v/>
      </c>
      <c r="C193" s="162"/>
      <c r="D193" s="162"/>
      <c r="E193" s="163"/>
      <c r="F193" s="164"/>
      <c r="G193" s="165">
        <f ca="1">IFERROR(NOW()-F193,"-")</f>
        <v>45959.427268518521</v>
      </c>
      <c r="H193" s="164"/>
      <c r="I193" s="162" t="str">
        <f>IFERROR(VLOOKUP(D193,DB!A:F,6,0),"")</f>
        <v/>
      </c>
      <c r="J193" s="162" t="str">
        <f>IFERROR(VLOOKUP(D193,DB!A:G,7,0),"")</f>
        <v/>
      </c>
      <c r="K193" s="166"/>
      <c r="L193" s="162" t="str">
        <f>IFERROR(VLOOKUP(D193,DB!A:I,9,0),"")</f>
        <v/>
      </c>
      <c r="M193" s="162"/>
      <c r="N193" s="162"/>
      <c r="O193" s="162"/>
      <c r="P193" s="162"/>
      <c r="Q193" s="162"/>
      <c r="R193" s="162"/>
      <c r="S193" s="162"/>
      <c r="T193" s="162"/>
      <c r="U193" s="162"/>
      <c r="V193" s="162"/>
      <c r="W193" s="162"/>
      <c r="X193" s="162"/>
      <c r="Y193" s="162"/>
      <c r="Z193" s="162"/>
      <c r="AA193" s="162"/>
      <c r="AB193" s="162"/>
      <c r="AC193" s="162"/>
      <c r="AD193" s="162"/>
      <c r="AE193" s="162"/>
      <c r="AF193" s="162"/>
      <c r="AG193" s="162"/>
      <c r="AH193" s="162"/>
      <c r="AI193" s="162"/>
      <c r="AJ193" s="162"/>
      <c r="AK193" s="162"/>
      <c r="AL193" s="162"/>
      <c r="AM193" s="162"/>
      <c r="AN193" s="162"/>
      <c r="AO193" s="162"/>
      <c r="AP193" s="162"/>
      <c r="AQ193" s="162"/>
      <c r="AR193" s="162"/>
      <c r="AS193" s="162"/>
      <c r="AT193" s="162"/>
      <c r="AU193" s="162"/>
      <c r="AV193" s="162"/>
      <c r="AW193" s="162"/>
      <c r="AX193" s="162"/>
      <c r="AY193" s="162"/>
      <c r="AZ193" s="162"/>
      <c r="BA193" s="162"/>
      <c r="BB193" s="162"/>
      <c r="BC193" s="162"/>
      <c r="BD193" s="162"/>
      <c r="BE193" s="162"/>
      <c r="BF193" s="162"/>
      <c r="BG193" s="162"/>
      <c r="BH193" s="162"/>
      <c r="BI193" s="162"/>
      <c r="BJ193" s="162"/>
      <c r="BK193" s="162"/>
      <c r="BL193" s="162"/>
      <c r="BM193" s="162"/>
      <c r="BN193" s="162"/>
      <c r="BO193" s="162"/>
      <c r="BP193" s="162"/>
      <c r="BQ193" s="162"/>
      <c r="BR193" s="162"/>
      <c r="BS193" s="162"/>
      <c r="BT193" s="162"/>
      <c r="BU193" s="162"/>
      <c r="BV193" s="162"/>
      <c r="BW193" s="162"/>
      <c r="BX193" s="162"/>
      <c r="BY193" s="162"/>
      <c r="BZ193" s="162"/>
      <c r="CA193" s="162"/>
      <c r="CB193" s="162"/>
      <c r="CC193" s="162"/>
      <c r="CD193" s="162"/>
      <c r="CE193" s="162"/>
      <c r="CF193" s="162"/>
      <c r="CG193" s="162"/>
      <c r="CH193" s="162"/>
      <c r="CI193" s="162"/>
      <c r="CJ193" s="167"/>
    </row>
  </sheetData>
  <dataValidations count="2">
    <dataValidation allowBlank="1" showInputMessage="1" showErrorMessage="1" sqref="E1" xr:uid="{4D935161-CDD3-4592-B877-3FB59C99E142}"/>
    <dataValidation type="list" allowBlank="1" showInputMessage="1" showErrorMessage="1" sqref="E3:E19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45959.427268518521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45959.427268518521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45959.427268518521</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45959.427268518521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45959.427268518521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45959.427268518521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45959.427268518521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45959.427268518521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45959.427268518521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45959.427268518521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45959.427268518521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45959.427268518521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45959.427268518521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45959.427268518521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45959.427268518521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45959.427268518521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45959.427268518521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45959.427268518521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45959.427268518521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45959.427268518521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45959.427268518521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45959.427268518521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45959.427268518521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45959.427268518521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45959.427268518521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45959.427268518521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45959.427268518521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45959.427268518521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45959.427268518521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45959.427268518521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45959.427268518521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45959.427268518521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45959.427268518521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45959.427268518521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45959.427268518521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45959.427268518521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45959.427268518521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45959.427268518521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45959.427268518521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45959.427268518521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45959.427268518521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45959.427268518521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45959.427268518521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45959.427268518521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45959.427268518521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45959.427268518521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45959.427268518521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45959.427268518521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45959.427268518521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45959.427268518521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45959.427268518521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45959.427268518521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45959.427268518521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45959.427268518521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45959.427268518521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45959.427268518521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45959.427268518521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45959.427268518521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45959.427268518521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45959.427268518521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45959.427268518521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45959.427268518521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45959.427268518521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45959.427268518521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45959.427268518521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45959.427268518521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45959.427268518521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45959.427268518521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45959.427268518521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45959.427268518521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45959.427268518521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45959.427268518521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45959.427268518521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45959.427268518521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45959.427268518521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45959.427268518521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45959.427268518521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45959.427268518521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45959.427268518521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45959.427268518521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45959.427268518521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45959.427268518521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45959.427268518521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45959.427268518521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45959.427268518521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45959.427268518521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45959.427268518521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45959.427268518521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45959.427268518521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45959.427268518521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45959.427268518521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45959.427268518521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45959.427268518521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45959.427268518521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45959.427268518521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45959.427268518521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45959.427268518521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45959.427268518521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45959.427268518521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45959.427268518521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45959.427268518521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45959.427268518521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45959.427268518521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45959.427268518521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45959.427268518521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45959.427268518521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45959.427268518521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45959.427268518521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45959.427268518521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45959.427268518521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45959.427268518521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45959.427268518521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45959.427268518521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45959.427268518521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45959.427268518521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45959.427268518521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45959.427268518521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45959.427268518521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45959.427268518521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45959.427268518521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45959.427268518521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45959.427268518521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45959.427268518521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45959.427268518521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45959.427268518521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45959.427268518521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45959.427268518521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45959.427268518521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45959.427268518521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45959.427268518521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45959.427268518521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45959.427268518521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45959.427268518521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45959.427268518521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45959.427268518521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45959.427268518521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45959.427268518521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45959.427268518521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45959.427268518521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45959.427268518521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45959.427268518521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45959.427268518521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45959.427268518521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45959.427268518521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45959.427268518521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45959.427268518521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45959.427268518521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45959.427268518521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45959.427268518521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45959.427268518521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45959.427268518521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45959.427268518521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45959.427268518521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45959.427268518521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45959.427268518521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45959.427268518521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45959.427268518521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45959.427268518521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45959.427268518521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45959.427268518521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45959.427268518521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45959.427268518521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45959.427268518521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45959.427268518521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45959.427268518521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45959.427268518521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45959.427268518521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45959.427268518521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45959.427268518521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45959.427268518521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45959.427268518521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45959.427268518521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45959.427268518521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45959.427268518521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45959.427268518521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45959.427268518521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45959.427268518521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45959.427268518521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45959.427268518521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45959.427268518521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45959.427268518521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45959.427268518521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45959.427268518521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45959.427268518521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45959.427268518521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45959.427268518521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45959.427268518521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45959.427268518521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45959.427268518521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45959.427268518521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45959.427268518521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45959.427268518521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45959.427268518521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45959.427268518521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45959.427268518521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45959.427268518521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45959.427268518521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45959.427268518521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45959.427268518521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45959.427268518521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45959.427268518521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45959.427268518521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45959.427268518521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45959.427268518521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45959.427268518521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45959.427268518521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45959.427268518521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45959.427268518521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45959.427268518521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45959.427268518521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45959.427268518521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45959.427268518521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45959.427268518521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45959.427268518521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45959.427268518521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45959.427268518521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45959.427268518521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45959.427268518521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45959.427268518521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45959.427268518521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45959.427268518521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45959.427268518521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45959.427268518521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45959.427268518521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45959.427268518521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45959.427268518521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45959.427268518521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45959.427268518521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45959.427268518521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45959.427268518521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45959.427268518521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45959.427268518521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45959.427268518521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45959.427268518521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45959.427268518521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45959.427268518521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45959.427268518521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45959.427268518521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45959.427268518521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45959.427268518521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45959.427268518521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45959.427268518521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45959.427268518521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45959.427268518521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45959.427268518521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45959.427268518521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45959.427268518521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45959.427268518521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45959.427268518521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45959.427268518521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45959.427268518521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45959.427268518521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45959.427268518521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45959.427268518521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45959.427268518521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45959.427268518521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45959.427268518521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45959.427268518521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45959.427268518521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45959.427268518521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45959.427268518521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45959.427268518521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45959.427268518521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45959.427268518521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45959.427268518521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45959.427268518521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45959.427268518521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45959.427268518521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45959.427268518521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45959.427268518521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45959.427268518521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45959.427268518521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45959.427268518521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45959.427268518521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45959.427268518521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45959.427268518521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45959.427268518521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45959.427268518521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45959.427268518521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45959.427268518521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45959.427268518521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45959.427268518521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45959.427268518521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45959.427268518521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45959.427268518521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45959.427268518521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45959.427268518521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45959.427268518521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45959.427268518521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45959.427268518521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45959.427268518521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45959.427268518521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45959.427268518521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45959.427268518521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45959.427268518521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45959.427268518521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45959.427268518521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45959.427268518521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45959.427268518521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45959.427268518521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45959.427268518521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45959.427268518521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45959.427268518521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45959.427268518521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45959.427268518521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45959.427268518521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45959.427268518521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45959.427268518521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45959.427268518521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45959.427268518521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45959.427268518521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45959.427268518521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45959.427268518521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45959.427268518521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45959.427268518521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45959.427268518521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45959.427268518521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45959.427268518521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45959.427268518521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45959.427268518521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45959.427268518521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45959.427268518521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45959.427268518521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45959.427268518521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45959.427268518521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45959.427268518521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45959.427268518521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45959.427268518521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45959.427268518521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45959.427268518521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45959.427268518521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45959.427268518521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45959.427268518521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45959.427268518521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45959.427268518521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45959.427268518521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45959.427268518521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45959.427268518521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45959.427268518521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45959.427268518521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45959.427268518521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45959.427268518521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45959.427268518521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45959.427268518521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45959.427268518521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45959.427268518521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45959.427268518521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45959.427268518521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45959.427268518521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45959.427268518521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45959.427268518521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45959.427268518521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45959.427268518521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45959.427268518521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45959.427268518521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45959.427268518521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45959.427268518521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45959.427268518521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45959.427268518521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45959.427268518521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45959.427268518521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45959.427268518521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45959.427268518521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45959.427268518521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45959.427268518521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45959.427268518521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45959.427268518521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45959.427268518521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45959.427268518521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45959.427268518521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45959.427268518521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45959.427268518521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45959.427268518521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45959.427268518521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45959.427268518521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45959.427268518521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45959.427268518521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45959.427268518521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45959.427268518521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45959.427268518521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45959.427268518521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45959.427268518521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45959.427268518521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45959.427268518521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45959.427268518521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45959.427268518521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45959.427268518521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45959.427268518521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45959.427268518521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45959.427268518521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45959.427268518521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45959.427268518521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45959.427268518521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45959.427268518521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45959.427268518521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45959.427268518521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45959.427268518521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45959.427268518521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45959.427268518521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45959.427268518521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45959.427268518521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45959.427268518521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45959.427268518521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45959.427268518521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45959.427268518521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45959.427268518521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45959.427268518521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45959.427268518521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45959.427268518521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45959.427268518521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45959.427268518521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45959.427268518521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45959.427268518521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45959.427268518521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45959.427268518521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45959.427268518521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45959.427268518521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45959.427268518521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45959.427268518521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45959.427268518521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45959.427268518521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45959.427268518521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45959.427268518521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45959.427268518521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45959.427268518521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45959.427268518521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45959.427268518521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45959.427268518521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45959.427268518521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45959.427268518521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45959.427268518521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45959.427268518521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45959.427268518521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45959.427268518521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45959.427268518521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45959.427268518521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45959.427268518521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45959.427268518521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45959.427268518521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45959.427268518521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45959.427268518521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45959.427268518521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45959.427268518521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45959.427268518521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45959.427268518521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45959.427268518521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45959.427268518521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45959.427268518521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45959.427268518521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45959.427268518521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45959.427268518521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45959.427268518521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45959.427268518521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45959.427268518521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45959.427268518521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45959.427268518521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45959.427268518521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45959.427268518521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45959.427268518521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45959.427268518521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45959.427268518521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45959.427268518521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45959.427268518521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45959.427268518521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45959.427268518521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45959.427268518521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45959.427268518521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45959.427268518521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45959.427268518521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45959.427268518521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45959.427268518521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45959.427268518521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45959.427268518521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45959.427268518521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45959.427268518521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45959.427268518521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45959.427268518521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45959.427268518521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45959.427268518521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45959.427268518521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45959.427268518521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45959.427268518521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45959.427268518521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45959.427268518521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45959.427268518521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45959.427268518521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45959.427268518521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45959.427268518521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45959.427268518521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45959.427268518521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45959.427268518521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45959.427268518521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45959.427268518521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45959.427268518521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45959.427268518521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45959.427268518521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45959.427268518521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45959.427268518521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45959.427268518521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45959.427268518521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45959.427268518521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45959.427268518521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45959.427268518521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45959.427268518521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45959.427268518521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45959.427268518521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45959.427268518521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45959.427268518521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45959.427268518521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45959.427268518521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45959.427268518521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45959.427268518521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45959.427268518521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45959.427268518521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45959.427268518521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45959.427268518521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45959.427268518521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45959.427268518521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45959.427268518521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45959.427268518521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45959.427268518521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45959.427268518521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45959.427268518521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45959.427268518521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45959.427268518521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45959.427268518521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45959.427268518521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45959.427268518521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45959.427268518521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45959.427268518521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45959.427268518521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45959.427268518521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45959.427268518521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45959.427268518521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45959.427268518521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45959.427268518521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45959.427268518521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45959.427268518521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45959.427268518521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45959.427268518521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45959.427268518521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45959.427268518521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45959.427268518521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45959.427268518521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45959.427268518521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45959.427268518521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45959.427268518521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45959.427268518521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45959.427268518521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45959.427268518521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45959.427268518521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45959.427268518521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45959.427268518521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45959.427268518521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45959.427268518521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45959.427268518521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45959.427268518521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45959.427268518521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45959.427268518521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45959.427268518521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45959.427268518521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45959.427268518521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45959.427268518521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45959.427268518521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45959.427268518521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45959.427268518521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45959.427268518521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45959.427268518521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45959.427268518521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45959.427268518521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45959.427268518521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45959.427268518521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45959.427268518521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45959.427268518521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45959.427268518521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45959.427268518521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45959.427268518521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45959.427268518521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45959.427268518521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45959.427268518521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45959.427268518521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45959.427268518521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45959.427268518521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45959.427268518521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45959.427268518521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45959.427268518521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45959.427268518521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45959.427268518521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45959.427268518521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45959.427268518521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45959.427268518521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45959.427268518521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45959.427268518521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45959.427268518521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45959.427268518521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45959.427268518521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45959.427268518521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45959.427268518521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45959.427268518521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45959.427268518521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45959.427268518521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45959.427268518521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45959.427268518521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45959.427268518521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45959.427268518521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45959.427268518521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45959.427268518521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45959.427268518521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45959.427268518521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45959.427268518521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45959.427268518521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45959.427268518521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45959.427268518521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45959.427268518521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45959.427268518521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45959.427268518521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45959.427268518521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45959.427268518521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45959.427268518521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45959.427268518521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45959.427268518521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45959.427268518521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45959.427268518521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45959.427268518521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45959.427268518521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45959.427268518521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45959.427268518521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45959.427268518521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45959.427268518521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45959.427268518521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45959.427268518521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45959.427268518521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45959.427268518521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45959.427268518521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45959.427268518521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45959.427268518521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45959.427268518521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45959.427268518521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45959.427268518521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45959.427268518521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45959.427268518521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45959.427268518521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45959.427268518521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45959.427268518521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45959.427268518521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45959.427268518521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45959.427268518521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45959.427268518521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45959.427268518521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45959.427268518521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45959.427268518521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45959.427268518521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45959.427268518521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45959.427268518521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45959.427268518521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45959.427268518521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45959.427268518521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45959.427268518521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45959.427268518521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45959.427268518521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45959.427268518521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45959.427268518521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45959.427268518521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45959.427268518521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45959.427268518521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45959.427268518521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45959.427268518521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45959.427268518521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45959.427268518521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45959.427268518521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45959.427268518521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45959.427268518521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45959.427268518521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45959.427268518521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45959.427268518521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45959.427268518521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45959.427268518521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45959.427268518521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45959.427268518521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45959.427268518521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45959.427268518521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45959.427268518521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45959.427268518521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45959.427268518521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45959.427268518521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45959.427268518521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45959.427268518521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45959.427268518521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45959.427268518521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45959.427268518521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45959.427268518521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45959.427268518521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45959.427268518521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45959.427268518521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45959.427268518521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45959.427268518521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45959.427268518521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45959.427268518521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45959.427268518521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45959.427268518521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45959.427268518521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45959.427268518521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45959.427268518521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45959.427268518521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45959.427268518521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45959.427268518521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45959.427268518521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45959.427268518521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45959.427268518521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45959.427268518521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45959.427268518521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45959.427268518521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45959.427268518521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45959.427268518521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45959.427268518521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45959.427268518521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45959.427268518521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45959.427268518521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45959.427268518521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45959.427268518521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45959.427268518521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45959.427268518521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45959.427268518521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45959.427268518521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45959.427268518521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45959.427268518521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45959.427268518521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45959.427268518521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45959.427268518521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45959.427268518521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45959.427268518521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45959.427268518521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45959.427268518521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45959.427268518521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45959.427268518521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45959.427268518521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45959.427268518521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45959.427268518521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45959.427268518521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45959.427268518521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45959.427268518521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45959.427268518521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45959.427268518521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45959.427268518521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45959.427268518521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45959.427268518521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45959.427268518521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45959.427268518521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45959.427268518521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45959.427268518521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45959.427268518521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45959.427268518521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45959.427268518521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45959.427268518521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45959.427268518521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45959.427268518521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45959.427268518521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45959.427268518521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45959.427268518521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45959.427268518521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45959.427268518521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45959.427268518521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45959.427268518521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45959.427268518521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45959.427268518521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45959.427268518521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45959.427268518521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45959.427268518521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45959.427268518521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45959.427268518521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45959.427268518521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45959.427268518521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45959.427268518521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45959.427268518521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45959.427268518521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45959.427268518521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45959.427268518521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45959.427268518521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45959.427268518521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45959.427268518521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45959.427268518521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45959.427268518521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45959.427268518521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45959.427268518521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45959.427268518521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45959.427268518521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45959.427268518521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45959.427268518521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45959.427268518521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45959.427268518521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45959.427268518521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45959.427268518521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45959.427268518521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45959.427268518521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45959.427268518521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45959.427268518521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45959.427268518521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45959.427268518521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45959.427268518521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45959.427268518521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45959.427268518521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45959.427268518521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45959.427268518521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45959.427268518521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45959.427268518521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45959.427268518521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45959.427268518521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45959.427268518521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45959.427268518521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45959.427268518521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45959.427268518521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45959.427268518521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45959.427268518521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45959.427268518521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45959.427268518521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45959.427268518521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45959.427268518521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45959.427268518521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45959.427268518521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45959.427268518521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45959.427268518521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45959.427268518521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45959.427268518521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45959.427268518521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45959.427268518521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45959.427268518521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45959.427268518521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45959.427268518521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45959.427268518521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45959.427268518521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45959.427268518521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45959.427268518521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45959.427268518521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45959.427268518521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45959.427268518521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45959.427268518521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45959.427268518521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45959.427268518521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45959.427268518521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45959.427268518521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45959.427268518521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45959.427268518521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45959.427268518521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45959.427268518521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45959.427268518521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45959.427268518521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45959.427268518521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45959.427268518521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45959.427268518521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45959.427268518521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45959.427268518521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45959.427268518521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45959.427268518521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45959.427268518521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45959.427268518521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45959.427268518521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45959.427268518521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45959.427268518521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45959.427268518521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45959.427268518521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45959.427268518521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45959.427268518521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45959.427268518521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45959.427268518521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45959.427268518521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45959.427268518521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45959.427268518521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45959.427268518521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45959.427268518521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45959.427268518521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45959.427268518521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45959.427268518521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45959.427268518521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45959.427268518521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45959.427268518521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45959.427268518521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45959.427268518521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45959.427268518521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45959.427268518521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45959.427268518521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45959.427268518521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45959.427268518521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45959.427268518521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45959.427268518521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45959.427268518521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45959.427268518521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45959.427268518521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45959.427268518521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45959.427268518521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45959.427268518521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45959.427268518521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45959.427268518521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45959.427268518521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45959.427268518521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45959.427268518521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45959.427268518521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45959.427268518521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45959.427268518521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45959.427268518521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45959.427268518521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45959.427268518521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45959.427268518521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45959.427268518521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45959.427268518521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45959.427268518521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45959.427268518521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45959.427268518521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45959.427268518521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45959.427268518521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45959.427268518521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45959.427268518521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45959.427268518521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45959.427268518521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45959.427268518521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45959.427268518521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45959.427268518521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45959.427268518521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45959.427268518521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45959.427268518521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45959.427268518521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45959.427268518521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45959.427268518521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45959.427268518521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45959.427268518521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45959.427268518521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45959.427268518521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45959.427268518521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45959.427268518521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45959.427268518521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45959.427268518521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45959.427268518521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45959.427268518521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45959.427268518521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45959.427268518521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45959.427268518521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45959.427268518521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45959.427268518521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45959.427268518521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45959.427268518521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45959.427268518521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45959.427268518521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45959.427268518521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45959.427268518521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45959.427268518521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45959.427268518521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45959.427268518521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45959.427268518521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45959.427268518521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45959.427268518521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45959.427268518521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45959.427268518521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45959.427268518521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45959.427268518521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45959.427268518521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45959.427268518521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45959.427268518521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45959.427268518521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45959.427268518521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45959.427268518521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45959.427268518521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45959.427268518521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45959.427268518521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45959.427268518521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45959.427268518521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45959.427268518521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45959.427268518521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45959.427268518521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45959.427268518521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45959.427268518521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45959.427268518521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45959.427268518521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45959.427268518521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45959.427268518521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45959.427268518521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45959.427268518521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45959.427268518521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45959.427268518521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45959.427268518521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45959.427268518521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45959.427268518521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45959.427268518521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45959.427268518521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45959.427268518521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45959.427268518521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45959.427268518521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45959.427268518521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45959.427268518521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45959.427268518521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45959.427268518521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45959.427268518521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45959.427268518521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45959.427268518521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45959.427268518521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45959.427268518521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45959.427268518521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45959.427268518521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45959.427268518521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45959.427268518521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45959.427268518521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45959.427268518521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45959.427268518521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45959.427268518521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45959.427268518521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45959.427268518521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45959.427268518521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45959.427268518521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45959.427268518521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45959.427268518521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45959.427268518521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45959.427268518521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45959.427268518521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45959.427268518521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45959.427268518521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45959.427268518521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45959.427268518521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45959.427268518521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45959.427268518521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45959.427268518521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45959.427268518521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45959.427268518521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45959.427268518521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45959.427268518521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45959.427268518521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45959.427268518521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45959.427268518521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45959.427268518521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45959.427268518521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45959.427268518521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45959.427268518521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45959.427268518521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45959.427268518521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45959.427268518521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45959.427268518521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45959.427268518521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45959.427268518521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45959.427268518521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45959.427268518521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45959.427268518521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45959.427268518521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45959.427268518521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45959.427268518521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45959.427268518521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45959.427268518521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45959.427268518521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45959.427268518521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45959.427268518521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45959.427268518521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45959.427268518521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45959.427268518521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45959.427268518521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45959.427268518521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45959.427268518521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45959.427268518521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45959.427268518521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45959.427268518521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45959.427268518521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45959.427268518521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45959.427268518521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45959.427268518521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45959.427268518521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45959.427268518521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45959.427268518521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45959.427268518521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45959.427268518521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45959.427268518521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45959.427268518521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45959.427268518521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45959.427268518521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45959.427268518521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45959.427268518521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45959.427268518521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45959.427268518521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45959.427268518521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45959.427268518521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45959.427268518521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45959.427268518521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45959.427268518521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45959.427268518521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45959.427268518521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45959.427268518521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45959.427268518521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45959.427268518521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45959.427268518521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45959.427268518521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45959.427268518521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45959.427268518521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45959.427268518521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45959.427268518521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45959.427268518521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45959.427268518521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45959.427268518521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45959.427268518521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45959.427268518521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45959.427268518521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45959.427268518521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45959.427268518521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45959.427268518521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45959.427268518521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45959.427268518521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45959.427268518521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45959.427268518521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45959.427268518521</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9"/>
  <sheetViews>
    <sheetView workbookViewId="0">
      <selection activeCell="I12" sqref="I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39114</v>
      </c>
      <c r="B2" s="94" t="str">
        <f>IFERROR(VLOOKUP(D2,DB!A:K,11,0),"")</f>
        <v>R4</v>
      </c>
      <c r="C2" s="97">
        <v>1</v>
      </c>
      <c r="D2" s="94" t="s">
        <v>35092</v>
      </c>
      <c r="E2" s="98" t="s">
        <v>39021</v>
      </c>
      <c r="F2" s="99">
        <v>45703.480717592596</v>
      </c>
      <c r="G2" s="100">
        <f ca="1">IFERROR(NOW()-F2,"")</f>
        <v>255.94655092592438</v>
      </c>
      <c r="H2" s="99">
        <v>45703.474768518521</v>
      </c>
      <c r="I2" s="99" t="str">
        <f>IFERROR(VLOOKUP(D2,DB!A:F,6,0),"")</f>
        <v>SCECO</v>
      </c>
      <c r="J2" s="99" t="str">
        <f>IFERROR(VLOOKUP(D2,DB!A:G,7,0),"")</f>
        <v>Dead</v>
      </c>
      <c r="K2" s="101" t="s">
        <v>39115</v>
      </c>
      <c r="L2" s="94" t="str">
        <f>IFERROR(VLOOKUP(D2,DB!A:I,9,0),"")</f>
        <v>Latis</v>
      </c>
    </row>
    <row r="3" spans="1:16" ht="33" customHeight="1">
      <c r="A3" s="119" t="s">
        <v>39116</v>
      </c>
      <c r="B3" s="119" t="str">
        <f>IFERROR(VLOOKUP(D3,DB!A:K,11,0),"")</f>
        <v>R4</v>
      </c>
      <c r="C3" s="120">
        <v>1</v>
      </c>
      <c r="D3" s="94" t="s">
        <v>30476</v>
      </c>
      <c r="E3" s="98" t="s">
        <v>39021</v>
      </c>
      <c r="F3" s="123">
        <v>45958.924305555556</v>
      </c>
      <c r="G3" s="124">
        <f ca="1">IFERROR(NOW()-F3,"")</f>
        <v>0.50296296296437504</v>
      </c>
      <c r="H3" s="123">
        <v>45958.887465277781</v>
      </c>
      <c r="I3" s="119" t="str">
        <f>IFERROR(VLOOKUP(D3,DB!A:F,6,0),"")</f>
        <v>SCECO</v>
      </c>
      <c r="J3" s="119" t="str">
        <f>IFERROR(VLOOKUP(D3,DB!A:G,7,0),"")</f>
        <v>In progress</v>
      </c>
      <c r="K3" s="125" t="s">
        <v>39117</v>
      </c>
      <c r="L3" s="121" t="str">
        <f>IFERROR(VLOOKUP(D3,DB!A:I,9,0),"")</f>
        <v>Latis</v>
      </c>
    </row>
    <row r="4" spans="1:16" ht="15" customHeight="1">
      <c r="A4" s="119" t="s">
        <v>39118</v>
      </c>
      <c r="B4" s="119" t="str">
        <f>IFERROR(VLOOKUP(D4,DB!A:K,11,0),"")</f>
        <v>R4</v>
      </c>
      <c r="C4" s="120">
        <v>1</v>
      </c>
      <c r="D4" s="94" t="s">
        <v>28974</v>
      </c>
      <c r="E4" s="98" t="s">
        <v>39021</v>
      </c>
      <c r="F4" s="123"/>
      <c r="G4" s="124">
        <f ca="1">IFERROR(NOW()-F4,"")</f>
        <v>45959.427268518521</v>
      </c>
      <c r="H4" s="123">
        <v>45959.359988425924</v>
      </c>
      <c r="I4" s="119" t="str">
        <f>IFERROR(VLOOKUP(D4,DB!A:F,6,0),"")</f>
        <v>SCECO</v>
      </c>
      <c r="J4" s="119" t="str">
        <f>IFERROR(VLOOKUP(D4,DB!A:G,7,0),"")</f>
        <v>Weak</v>
      </c>
      <c r="K4" s="125" t="s">
        <v>39119</v>
      </c>
      <c r="L4" s="121" t="str">
        <f>IFERROR(VLOOKUP(D4,DB!A:I,9,0),"")</f>
        <v>Latis</v>
      </c>
    </row>
    <row r="5" spans="1:16" ht="15" customHeight="1">
      <c r="A5" s="119" t="s">
        <v>39118</v>
      </c>
      <c r="B5" s="119" t="str">
        <f>IFERROR(VLOOKUP(D5,DB!A:K,11,0),"")</f>
        <v>R4</v>
      </c>
      <c r="C5" s="120">
        <v>3</v>
      </c>
      <c r="D5" s="94" t="s">
        <v>35038</v>
      </c>
      <c r="E5" s="98" t="s">
        <v>39021</v>
      </c>
      <c r="F5" s="123"/>
      <c r="G5" s="124">
        <f ca="1">IFERROR(NOW()-F5,"")</f>
        <v>45959.427268518521</v>
      </c>
      <c r="H5" s="123">
        <v>45959.408807870372</v>
      </c>
      <c r="I5" s="119" t="str">
        <f>IFERROR(VLOOKUP(D5,DB!A:F,6,0),"")</f>
        <v>SCECO</v>
      </c>
      <c r="J5" s="119" t="str">
        <f>IFERROR(VLOOKUP(D5,DB!A:G,7,0),"")</f>
        <v>Vandalized</v>
      </c>
      <c r="K5" s="125"/>
      <c r="L5" s="121" t="str">
        <f>IFERROR(VLOOKUP(D5,DB!A:I,9,0),"")</f>
        <v>Latis</v>
      </c>
    </row>
    <row r="6" spans="1:16" ht="15" customHeight="1">
      <c r="A6" s="119"/>
      <c r="B6" s="119" t="str">
        <f>IFERROR(VLOOKUP(D6,DB!A:K,11,0),"")</f>
        <v/>
      </c>
      <c r="C6" s="120"/>
      <c r="D6" s="94"/>
      <c r="E6" s="98"/>
      <c r="F6" s="123"/>
      <c r="G6" s="124">
        <f ca="1">IFERROR(NOW()-F6,"")</f>
        <v>45959.427268518521</v>
      </c>
      <c r="H6" s="123">
        <v>45959.408807870372</v>
      </c>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45959.427268518521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45959.427268518521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45959.427268518521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45959.427268518521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45959.427268518521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45959.427268518521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45959.427268518521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45959.427268518521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45959.427268518521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45959.427268518521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45959.427268518521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45959.427268518521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45959.427268518521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45959.427268518521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45959.427268518521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45959.427268518521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45959.427268518521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45959.427268518521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45959.427268518521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45959.427268518521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45959.427268518521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45959.427268518521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45959.427268518521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45959.427268518521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45959.427268518521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45959.427268518521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45959.427268518521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45959.427268518521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45959.427268518521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45959.427268518521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45959.427268518521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45959.427268518521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45959.427268518521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45959.427268518521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45959.427268518521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45959.427268518521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45959.427268518521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45959.427268518521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45959.427268518521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45959.427268518521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45959.427268518521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45959.427268518521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45959.427268518521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45959.427268518521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45959.427268518521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45959.427268518521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45959.427268518521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45959.427268518521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45959.427268518521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45959.427268518521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45959.427268518521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45959.427268518521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45959.427268518521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45959.427268518521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45959.427268518521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45959.427268518521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45959.427268518521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45959.427268518521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45959.427268518521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45959.427268518521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45959.427268518521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45959.427268518521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45959.427268518521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45959.427268518521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45959.427268518521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45959.427268518521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45959.427268518521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45959.427268518521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45959.427268518521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45959.427268518521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45959.427268518521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45959.427268518521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45959.427268518521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45959.427268518521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45959.427268518521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45959.427268518521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45959.427268518521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45959.427268518521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45959.427268518521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45959.427268518521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45959.427268518521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45959.427268518521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45959.427268518521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45959.427268518521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45959.427268518521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45959.427268518521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45959.427268518521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45959.427268518521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45959.427268518521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45959.427268518521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45959.427268518521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45959.427268518521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45959.427268518521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45959.427268518521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45959.427268518521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45959.427268518521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45959.427268518521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45959.427268518521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45959.427268518521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45959.427268518521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45959.427268518521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45959.427268518521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45959.427268518521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45959.427268518521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45959.427268518521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45959.427268518521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45959.427268518521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45959.427268518521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45959.427268518521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45959.427268518521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45959.427268518521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45959.427268518521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45959.427268518521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45959.427268518521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45959.427268518521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45959.427268518521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45959.427268518521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45959.427268518521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45959.427268518521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45959.427268518521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45959.427268518521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45959.427268518521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45959.427268518521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45959.427268518521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45959.427268518521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45959.427268518521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45959.427268518521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45959.427268518521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45959.427268518521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45959.427268518521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45959.427268518521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45959.427268518521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45959.427268518521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45959.427268518521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45959.427268518521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45959.427268518521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45959.427268518521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45959.427268518521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45959.427268518521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45959.427268518521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45959.427268518521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45959.427268518521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45959.427268518521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45959.427268518521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45959.427268518521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45959.427268518521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45959.427268518521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45959.427268518521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45959.427268518521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45959.427268518521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45959.427268518521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45959.427268518521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45959.427268518521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45959.427268518521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45959.427268518521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45959.427268518521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45959.427268518521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45959.427268518521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45959.427268518521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45959.427268518521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45959.427268518521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45959.427268518521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45959.427268518521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45959.427268518521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45959.427268518521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45959.427268518521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45959.427268518521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45959.427268518521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45959.427268518521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45959.427268518521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45959.427268518521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45959.427268518521</v>
      </c>
      <c r="H178" s="123"/>
      <c r="I178" s="119" t="str">
        <f>IFERROR(VLOOKUP(D178,DB!A:F,6,0),"")</f>
        <v/>
      </c>
      <c r="J178" s="119" t="str">
        <f>IFERROR(VLOOKUP(D178,DB!A:G,7,0),"")</f>
        <v/>
      </c>
      <c r="K178" s="125"/>
      <c r="L178" s="121" t="str">
        <f>IFERROR(VLOOKUP(D178,DB!A:I,9,0),"")</f>
        <v/>
      </c>
    </row>
    <row r="179" spans="1:12" ht="15" customHeight="1">
      <c r="A179" s="126"/>
      <c r="B179" s="126" t="str">
        <f>IFERROR(VLOOKUP(D179,DB!A:K,11,0),"")</f>
        <v/>
      </c>
      <c r="C179" s="127"/>
      <c r="D179" s="128"/>
      <c r="E179" s="129"/>
      <c r="F179" s="130"/>
      <c r="G179" s="131">
        <f ca="1">IFERROR(NOW()-F179,"")</f>
        <v>45959.427268518521</v>
      </c>
      <c r="H179" s="130"/>
      <c r="I179" s="126" t="str">
        <f>IFERROR(VLOOKUP(D179,DB!A:F,6,0),"")</f>
        <v/>
      </c>
      <c r="J179" s="126" t="str">
        <f>IFERROR(VLOOKUP(D179,DB!A:G,7,0),"")</f>
        <v/>
      </c>
      <c r="K179" s="132"/>
      <c r="L179" s="128" t="str">
        <f>IFERROR(VLOOKUP(D179,DB!A:I,9,0),"")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tabSelected="1"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39120</v>
      </c>
      <c r="B2" s="37" t="str">
        <f>IFERROR(VLOOKUP(D2,DB!A:K,11,0),"")</f>
        <v>R5</v>
      </c>
      <c r="C2" s="37">
        <v>3</v>
      </c>
      <c r="D2" s="118" t="s">
        <v>36011</v>
      </c>
      <c r="E2" s="37" t="s">
        <v>39021</v>
      </c>
      <c r="F2" s="38">
        <v>45891.832060185188</v>
      </c>
      <c r="G2" s="144">
        <f ca="1">IFERROR(NOW()-F2,"")</f>
        <v>67.595208333332266</v>
      </c>
      <c r="H2" s="38">
        <v>45891.790393518517</v>
      </c>
      <c r="I2" s="37" t="str">
        <f>IFERROR(VLOOKUP(D2,DB!A:F,6,0),"")</f>
        <v>Generator-SG</v>
      </c>
      <c r="J2" s="37" t="str">
        <f>IFERROR(VLOOKUP(D2,DB!A:G,7,0),"")</f>
        <v>Vandalized</v>
      </c>
      <c r="K2" s="37" t="s">
        <v>39121</v>
      </c>
      <c r="L2" s="37" t="str">
        <f>IFERROR(VLOOKUP(D2,DB!A:I,9,0),"")</f>
        <v>Latis</v>
      </c>
      <c r="M2" s="117"/>
    </row>
    <row r="3" spans="1:13" ht="30.75">
      <c r="A3" s="37" t="s">
        <v>39122</v>
      </c>
      <c r="B3" s="37" t="str">
        <f>IFERROR(VLOOKUP(D3,DB!A:K,11,0),"")</f>
        <v>R5</v>
      </c>
      <c r="C3" s="37">
        <v>1</v>
      </c>
      <c r="D3" s="37" t="s">
        <v>33268</v>
      </c>
      <c r="E3" s="37" t="s">
        <v>39024</v>
      </c>
      <c r="F3" s="38">
        <v>45926.188877314817</v>
      </c>
      <c r="G3" s="144">
        <f t="shared" ref="G3" ca="1" si="0">IFERROR(NOW()-F3,"")</f>
        <v>33.238391203703941</v>
      </c>
      <c r="H3" s="38">
        <v>45926.158159722225</v>
      </c>
      <c r="I3" s="37" t="str">
        <f>IFERROR(VLOOKUP(D3,DB!A:F,6,0),"")</f>
        <v>SCECO</v>
      </c>
      <c r="J3" s="37" t="str">
        <f>IFERROR(VLOOKUP(D3,DB!A:G,7,0),"")</f>
        <v>Good</v>
      </c>
      <c r="K3" s="37" t="s">
        <v>39123</v>
      </c>
      <c r="L3" s="37" t="str">
        <f>IFERROR(VLOOKUP(D3,DB!A:I,9,0),"")</f>
        <v>Latis</v>
      </c>
      <c r="M3" s="117"/>
    </row>
    <row r="4" spans="1:13" ht="48" customHeight="1">
      <c r="A4" s="152" t="s">
        <v>39124</v>
      </c>
      <c r="B4" s="152" t="str">
        <f>IFERROR(VLOOKUP(D4,DB!A:K,11,0),"")</f>
        <v>R5</v>
      </c>
      <c r="C4" s="152">
        <v>1</v>
      </c>
      <c r="D4" s="152" t="s">
        <v>34758</v>
      </c>
      <c r="E4" s="152" t="s">
        <v>39024</v>
      </c>
      <c r="F4" s="153">
        <v>45948.661111111112</v>
      </c>
      <c r="G4" s="154">
        <f ca="1">IFERROR(NOW()-F4,"")</f>
        <v>10.766157407408173</v>
      </c>
      <c r="H4" s="153">
        <v>45948.661111111112</v>
      </c>
      <c r="I4" s="152" t="str">
        <f>IFERROR(VLOOKUP(D4,DB!A:F,6,0),"")</f>
        <v>SCECO</v>
      </c>
      <c r="J4" s="152" t="str">
        <f>IFERROR(VLOOKUP(D4,DB!A:G,7,0),"")</f>
        <v>Dead</v>
      </c>
      <c r="K4" s="152" t="s">
        <v>39125</v>
      </c>
      <c r="L4" s="152" t="str">
        <f>IFERROR(VLOOKUP(D4,DB!A:I,9,0),"")</f>
        <v>Latis</v>
      </c>
    </row>
    <row r="5" spans="1:13" ht="30.75">
      <c r="A5" s="152" t="s">
        <v>39126</v>
      </c>
      <c r="B5" s="152" t="str">
        <f>IFERROR(VLOOKUP(D5,DB!A:K,11,0),"")</f>
        <v>R5</v>
      </c>
      <c r="C5" s="152">
        <v>1</v>
      </c>
      <c r="D5" s="152" t="s">
        <v>33291</v>
      </c>
      <c r="E5" s="152" t="s">
        <v>39021</v>
      </c>
      <c r="F5" s="153">
        <v>45959.08829861111</v>
      </c>
      <c r="G5" s="154">
        <f ca="1">IFERROR(NOW()-F5,"")</f>
        <v>0.33896990741050104</v>
      </c>
      <c r="H5" s="153">
        <v>45959.045960648145</v>
      </c>
      <c r="I5" s="152" t="str">
        <f>IFERROR(VLOOKUP(D5,DB!A:F,6,0),"")</f>
        <v>SCECO</v>
      </c>
      <c r="J5" s="152" t="str">
        <f>IFERROR(VLOOKUP(D5,DB!A:G,7,0),"")</f>
        <v>Good</v>
      </c>
      <c r="K5" s="152" t="s">
        <v>39127</v>
      </c>
      <c r="L5" s="152" t="str">
        <f>IFERROR(VLOOKUP(D5,DB!A:I,9,0),"")</f>
        <v>Latis</v>
      </c>
    </row>
    <row r="6" spans="1:13" ht="15">
      <c r="A6" s="152" t="s">
        <v>39128</v>
      </c>
      <c r="B6" s="152" t="str">
        <f>IFERROR(VLOOKUP(D6,DB!A:K,11,0),"")</f>
        <v>R5</v>
      </c>
      <c r="C6" s="152">
        <v>3</v>
      </c>
      <c r="D6" s="152" t="s">
        <v>38247</v>
      </c>
      <c r="E6" s="152" t="s">
        <v>39021</v>
      </c>
      <c r="F6" s="153">
        <v>45959.415034722224</v>
      </c>
      <c r="G6" s="154">
        <f ca="1">IFERROR(NOW()-F6,"")</f>
        <v>1.2233796296641231E-2</v>
      </c>
      <c r="H6" s="153">
        <v>45959.406481481485</v>
      </c>
      <c r="I6" s="152" t="str">
        <f>IFERROR(VLOOKUP(D6,DB!A:F,6,0),"")</f>
        <v>SCECO</v>
      </c>
      <c r="J6" s="152" t="str">
        <f>IFERROR(VLOOKUP(D6,DB!A:G,7,0),"")</f>
        <v>Haj Removal</v>
      </c>
      <c r="K6" s="152" t="s">
        <v>39129</v>
      </c>
      <c r="L6" s="152" t="str">
        <f>IFERROR(VLOOKUP(D6,DB!A:I,9,0),"")</f>
        <v>Latis</v>
      </c>
    </row>
    <row r="7" spans="1:13" ht="15">
      <c r="A7" s="152"/>
      <c r="B7" s="152" t="str">
        <f>IFERROR(VLOOKUP(D7,DB!A:K,11,0),"")</f>
        <v/>
      </c>
      <c r="C7" s="152"/>
      <c r="D7"/>
      <c r="E7" s="152"/>
      <c r="F7" s="153"/>
      <c r="G7" s="154">
        <f ca="1">IFERROR(NOW()-F7,"")</f>
        <v>45959.427268518521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45959.427268518521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45959.427268518521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45959.427268518521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45959.427268518521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45959.427268518521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45959.427268518521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45959.427268518521</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45959.427268518521</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45959.427268518521</v>
      </c>
      <c r="H16" s="153"/>
      <c r="I16" s="152" t="str">
        <f>IFERROR(VLOOKUP(D16,DB!A:F,6,0),"")</f>
        <v/>
      </c>
      <c r="J16" s="152" t="str">
        <f>IFERROR(VLOOKUP(D16,DB!A:G,7,0),"")</f>
        <v/>
      </c>
      <c r="K16" s="152"/>
      <c r="L16" s="152" t="str">
        <f>IFERROR(VLOOKUP(D16,DB!A:I,9,0),"")</f>
        <v/>
      </c>
    </row>
    <row r="17" spans="1:12" ht="15.75">
      <c r="A17" s="152"/>
      <c r="B17" s="152" t="str">
        <f>IFERROR(VLOOKUP(D17,DB!A:K,11,0),"")</f>
        <v/>
      </c>
      <c r="C17" s="152"/>
      <c r="D17" s="169"/>
      <c r="E17" s="152"/>
      <c r="F17" s="153"/>
      <c r="G17" s="154">
        <f ca="1">IFERROR(NOW()-F17,"")</f>
        <v>45959.427268518521</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45959.427268518521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45959.427268518521</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45959.427268518521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45959.427268518521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45959.427268518521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45959.427268518521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45959.427268518521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45959.427268518521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45959.427268518521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45959.427268518521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45959.427268518521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45959.427268518521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45959.427268518521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45959.427268518521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45959.427268518521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45959.427268518521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45959.427268518521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45959.427268518521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45959.427268518521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45959.427268518521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45959.427268518521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45959.427268518521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45959.427268518521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45959.427268518521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45959.427268518521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45959.427268518521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45959.427268518521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45959.427268518521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45959.427268518521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45959.427268518521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45959.427268518521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45959.427268518521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45959.427268518521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45959.427268518521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45959.427268518521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45959.427268518521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45959.427268518521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45959.427268518521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45959.427268518521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45959.427268518521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45959.427268518521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45959.427268518521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45959.427268518521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45959.427268518521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45959.427268518521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45959.427268518521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45959.427268518521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45959.427268518521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45959.427268518521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45959.427268518521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45959.427268518521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45959.427268518521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45959.427268518521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45959.427268518521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45959.427268518521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45959.427268518521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45959.427268518521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45959.427268518521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45959.427268518521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45959.427268518521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45959.427268518521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45959.427268518521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45959.427268518521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45959.427268518521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45959.427268518521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45959.427268518521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45959.427268518521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45959.427268518521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45959.427268518521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45959.427268518521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45959.427268518521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45959.427268518521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45959.427268518521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45959.427268518521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45959.427268518521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45959.427268518521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45959.427268518521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45959.427268518521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45959.427268518521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45959.427268518521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45959.427268518521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45959.427268518521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45959.427268518521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45959.427268518521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45959.427268518521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45959.427268518521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45959.427268518521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45959.427268518521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45959.427268518521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45959.427268518521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45959.427268518521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45959.427268518521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45959.427268518521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45959.427268518521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45959.427268518521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45959.427268518521</v>
      </c>
      <c r="H113" s="153"/>
      <c r="I113" s="152" t="str">
        <f>IFERROR(VLOOKUP(D113,DB!A:F,6,0),"")</f>
        <v/>
      </c>
      <c r="J113" s="152" t="str">
        <f>IFERROR(VLOOKUP(D113,DB!A:G,7,0),"")</f>
        <v/>
      </c>
      <c r="K113" s="152"/>
      <c r="L113" s="152" t="str">
        <f>IFERROR(VLOOKUP(D113,DB!A:I,9,0),"")</f>
        <v/>
      </c>
    </row>
    <row r="114" spans="1:12" ht="15">
      <c r="A114" s="158"/>
      <c r="B114" s="158" t="str">
        <f>IFERROR(VLOOKUP(D114,DB!A:K,11,0),"")</f>
        <v/>
      </c>
      <c r="C114" s="158"/>
      <c r="D114" s="158"/>
      <c r="E114" s="158"/>
      <c r="F114" s="159"/>
      <c r="G114" s="160">
        <f ca="1">IFERROR(NOW()-F114,"")</f>
        <v>45959.427268518521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45959.427268518521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45959.427268518521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45959.427268518521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45959.427268518521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45959.427268518521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45959.427268518521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45959.427268518521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45959.427268518521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45959.427268518521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45959.427268518521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45959.427268518521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45959.427268518521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45959.427268518521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45959.427268518521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45959.427268518521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45959.427268518521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45959.427268518521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45959.427268518521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45959.427268518521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45959.427268518521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45959.427268518521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45959.427268518521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45959.427268518521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45959.427268518521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45959.427268518521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45959.427268518521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45959.427268518521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45959.427268518521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45959.427268518521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45959.427268518521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45959.427268518521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45959.427268518521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45959.427268518521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45959.427268518521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45959.427268518521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45959.427268518521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45959.427268518521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45959.427268518521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45959.427268518521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45959.427268518521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45959.427268518521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45959.427268518521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45959.427268518521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45959.427268518521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45959.427268518521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45959.427268518521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45959.427268518521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45959.427268518521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45959.427268518521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45959.427268518521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45959.427268518521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45959.427268518521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45959.427268518521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45959.427268518521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45959.427268518521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45959.427268518521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45959.427268518521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45959.427268518521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45959.427268518521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45959.427268518521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45959.427268518521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45959.427268518521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45959.427268518521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45959.427268518521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45959.427268518521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45959.427268518521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45959.427268518521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45959.427268518521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45959.427268518521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45959.427268518521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45959.427268518521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45959.427268518521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45959.427268518521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45959.427268518521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45959.427268518521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45959.427268518521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45959.427268518521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45959.427268518521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45959.427268518521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45959.427268518521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45959.427268518521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45959.427268518521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45959.427268518521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45959.427268518521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45959.427268518521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45959.427268518521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45959.427268518521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45959.427268518521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45959.427268518521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45959.427268518521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45959.427268518521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45959.427268518521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45959.427268518521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45959.427268518521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45959.427268518521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45959.427268518521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45959.427268518521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45959.427268518521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45959.427268518521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45959.427268518521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45959.427268518521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45959.427268518521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45959.427268518521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45959.427268518521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45959.427268518521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45959.427268518521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45959.427268518521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45959.427268518521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45959.427268518521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45959.427268518521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45959.427268518521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45959.427268518521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45959.427268518521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45959.427268518521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45959.427268518521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45959.427268518521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45959.427268518521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45959.427268518521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45959.427268518521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45959.427268518521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45959.427268518521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45959.427268518521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45959.427268518521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45959.427268518521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45959.427268518521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45959.427268518521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45959.427268518521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45959.427268518521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45959.427268518521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45959.427268518521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45959.427268518521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45959.427268518521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45959.427268518521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45959.427268518521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45959.427268518521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45959.427268518521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45959.427268518521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45959.427268518521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45959.427268518521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45959.427268518521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45959.427268518521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45959.427268518521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45959.427268518521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45959.427268518521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45959.427268518521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45959.427268518521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45959.427268518521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45959.427268518521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45959.427268518521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45959.427268518521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45959.427268518521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45959.427268518521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45959.427268518521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45959.427268518521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45959.427268518521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45959.427268518521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45959.427268518521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45959.427268518521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45959.427268518521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45959.427268518521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45959.427268518521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45959.427268518521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45959.427268518521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45959.427268518521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45959.427268518521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45959.427268518521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45959.427268518521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45959.427268518521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45959.427268518521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45959.427268518521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45959.427268518521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45959.427268518521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45959.427268518521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45959.427268518521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45959.427268518521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45959.427268518521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45959.427268518521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45959.427268518521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45959.427268518521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45959.427268518521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45959.427268518521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45959.427268518521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45959.427268518521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45959.427268518521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45959.427268518521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45959.427268518521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45959.427268518521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45959.427268518521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45959.427268518521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45959.427268518521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45959.427268518521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45959.427268518521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45959.427268518521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45959.427268518521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45959.427268518521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45959.427268518521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45959.427268518521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45959.427268518521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45959.427268518521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45959.427268518521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45959.427268518521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45959.427268518521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45959.427268518521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45959.427268518521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45959.427268518521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45959.427268518521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45959.427268518521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45959.427268518521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45959.427268518521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45959.427268518521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45959.427268518521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45959.427268518521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45959.427268518521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45959.427268518521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45959.427268518521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45959.427268518521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45959.427268518521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45959.427268518521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45959.427268518521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45959.427268518521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45959.427268518521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45959.427268518521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45959.427268518521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45959.427268518521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45959.427268518521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45959.427268518521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45959.427268518521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45959.427268518521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45959.427268518521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45959.427268518521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45959.427268518521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45959.427268518521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45959.427268518521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45959.427268518521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45959.427268518521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45959.427268518521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45959.427268518521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45959.427268518521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45959.427268518521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45959.427268518521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45959.427268518521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45959.427268518521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45959.427268518521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45959.427268518521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45959.427268518521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45959.427268518521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45959.427268518521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45959.427268518521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45959.427268518521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45959.427268518521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45959.427268518521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45959.427268518521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45959.427268518521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45959.427268518521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45959.427268518521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45959.427268518521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45959.427268518521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45959.427268518521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45959.427268518521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45959.427268518521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45959.427268518521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45959.427268518521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45959.427268518521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45959.427268518521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45959.427268518521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45959.427268518521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45959.427268518521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45959.427268518521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45959.427268518521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45959.427268518521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45959.427268518521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45959.427268518521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45959.427268518521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45959.427268518521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45959.427268518521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45959.427268518521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45959.427268518521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45959.427268518521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45959.427268518521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45959.427268518521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45959.427268518521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45959.427268518521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45959.427268518521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45959.427268518521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45959.427268518521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45959.427268518521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45959.427268518521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45959.427268518521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45959.427268518521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45959.427268518521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45959.427268518521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45959.427268518521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45959.427268518521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45959.427268518521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45959.427268518521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45959.427268518521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45959.427268518521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45959.427268518521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45959.427268518521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45959.427268518521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45959.427268518521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45959.427268518521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45959.427268518521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45959.427268518521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45959.427268518521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45959.427268518521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45959.427268518521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45959.427268518521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45959.427268518521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45959.427268518521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45959.427268518521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45959.427268518521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45959.427268518521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45959.427268518521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45959.427268518521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45959.427268518521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45959.427268518521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45959.427268518521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45959.427268518521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45959.427268518521</v>
      </c>
      <c r="H434" s="159"/>
      <c r="I434" s="158" t="str">
        <f>IFERROR(VLOOKUP(D434,DB!A:F,6,0),"")</f>
        <v/>
      </c>
      <c r="J434" s="158" t="str">
        <f>IFERROR(VLOOKUP(D434,DB!A:G,7,0),"")</f>
        <v/>
      </c>
      <c r="K434" s="158"/>
      <c r="L434" s="158" t="str">
        <f>IFERROR(VLOOKUP(D434,DB!A:I,9,0),"")</f>
        <v/>
      </c>
    </row>
    <row r="435" spans="1:12" ht="15"/>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44" ht="15"/>
    <row r="545" ht="15"/>
    <row r="547" ht="15"/>
    <row r="548" ht="15"/>
    <row r="549" ht="15"/>
    <row r="550" ht="15"/>
    <row r="552" ht="15"/>
    <row r="553" ht="15"/>
    <row r="560" ht="15"/>
    <row r="561" ht="15"/>
    <row r="562" ht="15"/>
    <row r="563" ht="15"/>
    <row r="564" ht="15"/>
    <row r="565" ht="15"/>
    <row r="568" ht="15"/>
    <row r="569" ht="15"/>
    <row r="570" ht="15"/>
    <row r="571" ht="15"/>
    <row r="572" ht="15"/>
    <row r="573" ht="15"/>
    <row r="574" ht="15"/>
    <row r="575" ht="15"/>
    <row r="576" ht="15"/>
    <row r="577" ht="15"/>
    <row r="578" ht="15"/>
    <row r="579"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5" ht="15"/>
    <row r="636" ht="15"/>
    <row r="673" ht="15"/>
    <row r="674" ht="15"/>
    <row r="675" ht="15"/>
    <row r="676" ht="15"/>
    <row r="677" ht="15"/>
    <row r="678" ht="15"/>
    <row r="679" ht="15"/>
    <row r="680" ht="15"/>
    <row r="681" ht="15"/>
    <row r="682"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765" ht="15"/>
    <row r="767" ht="15"/>
    <row r="768"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1" ht="15"/>
    <row r="802" ht="15"/>
    <row r="972" ht="15"/>
    <row r="973" ht="15"/>
    <row r="974" ht="15"/>
    <row r="975" ht="15"/>
    <row r="976" ht="15"/>
    <row r="977" ht="15"/>
    <row r="983" ht="15"/>
    <row r="984" ht="15"/>
    <row r="985" ht="15"/>
    <row r="986" ht="15"/>
    <row r="987" ht="15"/>
    <row r="988" ht="15"/>
    <row r="989"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40" ht="15"/>
    <row r="1041" ht="15"/>
    <row r="1047" ht="15"/>
    <row r="1048" ht="15"/>
    <row r="1050" ht="15"/>
    <row r="1051" ht="15"/>
    <row r="1052" ht="15"/>
    <row r="1053" ht="15"/>
    <row r="1054" ht="15"/>
    <row r="1055" ht="15"/>
    <row r="1056" ht="15"/>
    <row r="1058" ht="15"/>
    <row r="1059" ht="15"/>
    <row r="1060"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9" ht="15"/>
    <row r="1130" ht="15"/>
    <row r="1131" ht="15"/>
    <row r="1132" ht="15"/>
    <row r="1133" ht="15"/>
    <row r="1134" ht="15"/>
    <row r="1135" ht="15"/>
    <row r="1136" ht="15"/>
    <row r="1137" ht="15"/>
    <row r="1138" ht="15"/>
    <row r="1139" ht="15"/>
    <row r="1140" ht="15"/>
    <row r="1141" ht="15"/>
    <row r="1142"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6" ht="15"/>
    <row r="1167" ht="15"/>
    <row r="1168" ht="15"/>
    <row r="1169" ht="15"/>
    <row r="1170" ht="15"/>
    <row r="1171" ht="15"/>
    <row r="1172" ht="15"/>
    <row r="1173" ht="15"/>
    <row r="1174" ht="15"/>
    <row r="1175" ht="15"/>
    <row r="1176" ht="15"/>
    <row r="1178" ht="15"/>
    <row r="1179" ht="15"/>
    <row r="1180" ht="15"/>
    <row r="1181" ht="15"/>
    <row r="1182" ht="15"/>
    <row r="1183" ht="15"/>
    <row r="1184" ht="15"/>
    <row r="1185" ht="15"/>
    <row r="1186" ht="15"/>
    <row r="1187" ht="15"/>
    <row r="1195" ht="15"/>
    <row r="1196" ht="15"/>
    <row r="1199" ht="15"/>
    <row r="1200" ht="15"/>
    <row r="1201" ht="15"/>
    <row r="1202" ht="15"/>
    <row r="1203" ht="15"/>
    <row r="1204" ht="15"/>
    <row r="1205" ht="15"/>
    <row r="1206" ht="15"/>
    <row r="1209" ht="15"/>
    <row r="1210" ht="15"/>
    <row r="1211" ht="15"/>
    <row r="1212" ht="15"/>
    <row r="1213" ht="15"/>
    <row r="1214" ht="15"/>
    <row r="1215" ht="15"/>
    <row r="1216" ht="15"/>
    <row r="1217" ht="15"/>
    <row r="1218" ht="15"/>
    <row r="1219" ht="15"/>
    <row r="1220" ht="15"/>
    <row r="1222" ht="15"/>
    <row r="1223" ht="15"/>
    <row r="1224" ht="15"/>
    <row r="1227" ht="15"/>
    <row r="1229" ht="15"/>
    <row r="1231" ht="15"/>
    <row r="1234" ht="15"/>
    <row r="1235" ht="15"/>
    <row r="1236" ht="15"/>
    <row r="1238" ht="15"/>
    <row r="1240" ht="15"/>
    <row r="1241" ht="15"/>
    <row r="1242" ht="15"/>
    <row r="1243" ht="15"/>
    <row r="1244" ht="15"/>
    <row r="1246" ht="15"/>
    <row r="1247" ht="15"/>
    <row r="1248" ht="15"/>
    <row r="1249" ht="15"/>
    <row r="1251" ht="15"/>
    <row r="1253" ht="15"/>
    <row r="1254" ht="15"/>
    <row r="1256" ht="15"/>
    <row r="1257" ht="15"/>
    <row r="1258" ht="15"/>
    <row r="1259" ht="15"/>
    <row r="1261" ht="15"/>
    <row r="1263" ht="15"/>
    <row r="1264" ht="15"/>
    <row r="1265" ht="15"/>
    <row r="1266" ht="15"/>
    <row r="1268" ht="15"/>
    <row r="1269" ht="15"/>
    <row r="1270" ht="15"/>
    <row r="1271" ht="15"/>
    <row r="1272" ht="15"/>
    <row r="1273" ht="15"/>
    <row r="1274" ht="15"/>
    <row r="1277" ht="15"/>
    <row r="1279" ht="15"/>
    <row r="1280" ht="15"/>
    <row r="1281" ht="15"/>
    <row r="1282" ht="15"/>
    <row r="1283" ht="15"/>
    <row r="1284" ht="15"/>
    <row r="1285" ht="15"/>
    <row r="1286" ht="15"/>
    <row r="1289" ht="15"/>
    <row r="1290" ht="15"/>
    <row r="1292" ht="15"/>
    <row r="1294" ht="15"/>
    <row r="1295" ht="15"/>
    <row r="1296" ht="15"/>
    <row r="1297" ht="15"/>
    <row r="1298" ht="15"/>
    <row r="1302" ht="15"/>
    <row r="1303" ht="15"/>
  </sheetData>
  <dataValidations count="2">
    <dataValidation allowBlank="1" showInputMessage="1" showErrorMessage="1" sqref="E1" xr:uid="{920C6338-E771-4DAE-8C89-92A9093EA4DE}"/>
    <dataValidation type="list" allowBlank="1" showInputMessage="1" showErrorMessage="1" sqref="E2:E43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45959.427268518521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45959.427268518521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45959.427268518521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45959.427268518521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45959.427268518521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45959.427268518521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45959.427268518521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45959.427268518521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45959.427268518521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45959.427268518521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45959.427268518521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45959.427268518521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45959.427268518521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45959.427268518521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45959.427268518521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45959.427268518521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45959.427268518521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45959.427268518521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45959.427268518521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45959.427268518521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45959.427268518521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45959.427268518521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45959.427268518521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45959.427268518521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45959.427268518521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45959.427268518521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45959.427268518521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45959.427268518521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45959.427268518521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45959.427268518521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45959.427268518521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45959.427268518521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45959.427268518521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45959.427268518521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45959.427268518521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45959.427268518521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45959.427268518521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45959.427268518521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45959.427268518521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45959.427268518521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45959.427268518521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45959.427268518521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45959.427268518521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45959.427268518521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45959.427268518521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45959.427268518521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45959.427268518521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45959.427268518521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45959.427268518521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45959.427268518521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45959.427268518521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45959.427268518521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45959.427268518521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45959.427268518521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45959.427268518521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45959.427268518521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45959.427268518521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45959.427268518521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45959.427268518521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45959.427268518521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45959.427268518521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45959.427268518521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45959.427268518521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45959.427268518521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45959.427268518521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45959.427268518521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45959.427268518521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45959.427268518521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45959.427268518521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45959.427268518521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45959.427268518521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45959.427268518521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45959.427268518521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45959.427268518521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45959.427268518521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45959.427268518521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45959.427268518521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45959.427268518521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45959.427268518521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45959.427268518521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45959.427268518521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45959.427268518521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45959.427268518521</v>
      </c>
      <c r="H84" s="107"/>
      <c r="I84" s="103" t="str">
        <f>IFERROR(VLOOKUP(D84,DB!A:F,6,0),"")</f>
        <v/>
      </c>
      <c r="J84" s="102" t="str">
        <f>IFERROR(VLOOKUP(D84,DB!A:G,7,0),"")</f>
        <v/>
      </c>
      <c r="K84" s="108"/>
      <c r="L84" s="109" t="str">
        <f>IFERROR(VLOOKUP(D84,DB!A:I,9,0),"")</f>
        <v/>
      </c>
    </row>
  </sheetData>
  <dataValidations count="2">
    <dataValidation allowBlank="1" showInputMessage="1" showErrorMessage="1" sqref="E1" xr:uid="{380493DB-286A-4683-AF55-C78F04945A49}"/>
    <dataValidation type="list" allowBlank="1" showInputMessage="1" showErrorMessage="1" sqref="E2: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2025-10-29T07:15:27Z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