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03" documentId="120_S{2AC9BD13-BADA-5192-A53E-5A8FF88502F6}" xr6:coauthVersionLast="47" xr6:coauthVersionMax="47" xr10:uidLastSave="{CA00B13F-DEB6-4187-A30E-EEE05C0BED69}"/>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<sst xmlns="http://schemas.openxmlformats.org/spreadsheetml/2006/main" count="180272" uniqueCount="39121">
  <si>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</si>
  <si>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</si>
  <si>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</si>
  <si>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</si>
  <si>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</si>
  <si>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</si>
  <si>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</si>
  <si>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</si>
  <si>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</si>
  <si>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</si>
  <si>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</si>
  <si>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</si>
  <si>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</si>
  <si>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</si>
  <si>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</si>
  <si>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</si>
  <si>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</si>
  <si>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</si>
  <si>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</si>
  <si>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</si>
  <si>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</si>
  <si>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</si>
  <si>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</si>
  <si>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</si>
  <si>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</si>
  <si>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</si>
  <si>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</si>
  <si>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</si>
  <si>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</si>
  <si>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</si>
  <si>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</si>
  <si>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</si>
  <si>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</si>
  <si>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</si>
  <si>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</si>
  <si>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</si>
  <si>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</si>
  <si>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</si>
  <si>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</si>
  <si>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</si>
  <si>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</si>
  <si>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</si>
  <si>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</si>
  <si>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</si>
  <si>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</si>
  <si>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</si>
  <si>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</si>
  <si>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</si>
  <si>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</si>
  <si>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</si>
  <si>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</si>
  <si>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</si>
  <si>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</si>
  <si>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</si>
  <si>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</si>
  <si>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</si>
  <si>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</si>
  <si>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</si>
  <si>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</si>
  <si>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</si>
  <si>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</si>
  <si>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</si>
  <si>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</si>
  <si>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</si>
  <si>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</si>
  <si>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</si>
  <si>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</si>
  <si>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</si>
  <si>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</si>
  <si>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</si>
  <si>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</si>
  <si>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</si>
  <si>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</si>
  <si>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</si>
  <si>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</si>
  <si>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</si>
  <si>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</si>
  <si>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</si>
  <si>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</si>
  <si>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</si>
  <si>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</si>
  <si>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</si>
  <si>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</si>
  <si>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</si>
  <si>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</si>
  <si>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</si>
  <si>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</si>
  <si>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</si>
  <si>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</si>
  <si>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</si>
  <si>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</si>
  <si>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</si>
  <si>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</si>
  <si>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</si>
  <si>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</si>
  <si>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</si>
  <si>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</si>
  <si>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</si>
  <si>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</si>
  <si>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</si>
  <si>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</si>
  <si>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</si>
  <si>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</si>
  <si>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</si>
  <si>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</si>
  <si>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</si>
  <si>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</si>
  <si>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</si>
  <si>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</si>
  <si>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</si>
  <si>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</si>
  <si>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</si>
  <si>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</si>
  <si>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</si>
  <si>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</si>
  <si>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</si>
  <si>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</si>
  <si>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</si>
  <si>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</si>
  <si>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</si>
  <si>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</si>
  <si>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</si>
  <si>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</si>
  <si>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</si>
  <si>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</si>
  <si>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</si>
  <si>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</si>
  <si>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</si>
  <si>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</si>
  <si>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</si>
  <si>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</si>
  <si>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</si>
  <si>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</si>
  <si>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</si>
  <si>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</si>
  <si>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</si>
  <si>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</si>
  <si>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</si>
  <si>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</si>
  <si>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</si>
  <si>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</si>
  <si>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</si>
  <si>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</si>
  <si>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</si>
  <si>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</si>
  <si>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</si>
  <si>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</si>
  <si>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</si>
  <si>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</si>
  <si>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</si>
  <si>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</si>
  <si>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</si>
  <si>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</si>
  <si>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</si>
  <si>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</si>
  <si>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</si>
  <si>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</si>
  <si>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</si>
  <si>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</si>
  <si>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</si>
  <si>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</si>
  <si>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</si>
  <si>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</si>
  <si>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</si>
  <si>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</si>
  <si>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</si>
  <si>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</si>
  <si>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</si>
  <si>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</si>
  <si>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</si>
  <si>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</si>
  <si>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</si>
  <si>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</si>
  <si>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</si>
  <si>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</si>
  <si>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</si>
  <si>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</si>
  <si>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</si>
  <si>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</si>
  <si>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</si>
  <si>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</si>
  <si>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</si>
  <si>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</si>
  <si>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</si>
  <si>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</si>
  <si>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</si>
  <si>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</si>
  <si>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</si>
  <si>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</si>
  <si>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</si>
  <si>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</si>
  <si>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</si>
  <si>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</si>
  <si>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</si>
  <si>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</si>
  <si>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</si>
  <si>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</si>
  <si>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</si>
  <si>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</si>
  <si>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</si>
  <si>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</si>
  <si>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</si>
  <si>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</si>
  <si>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</si>
  <si>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</si>
  <si>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</si>
  <si>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</si>
  <si>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</si>
  <si>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</si>
  <si>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</si>
  <si>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</si>
  <si>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</si>
  <si>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</si>
  <si>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</si>
  <si>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</si>
  <si>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</si>
  <si>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</si>
  <si>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</si>
  <si>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</si>
  <si>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</si>
  <si>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</si>
  <si>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</si>
  <si>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</si>
  <si>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</si>
  <si>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</si>
  <si>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</si>
  <si>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</si>
  <si>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</si>
  <si>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</si>
  <si>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</si>
  <si>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</si>
  <si>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</si>
  <si>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</si>
  <si>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</si>
  <si>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</si>
  <si>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</si>
  <si>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</si>
  <si>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</si>
  <si>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</si>
  <si>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</si>
  <si>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</si>
  <si>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</si>
  <si>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</si>
  <si>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</si>
  <si>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</si>
  <si>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</si>
  <si>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</si>
  <si>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</si>
  <si>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</si>
  <si>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</si>
  <si>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</si>
  <si>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</si>
  <si>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</si>
  <si>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</si>
  <si>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</si>
  <si>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</si>
  <si>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</si>
  <si>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</si>
  <si>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</si>
  <si>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</si>
  <si>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</si>
  <si>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</si>
  <si>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</si>
  <si>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</si>
  <si>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</si>
  <si>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</si>
  <si>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</si>
  <si>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</si>
  <si>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</si>
  <si>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</si>
  <si>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</si>
  <si>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</si>
  <si>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</si>
  <si>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</si>
  <si>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</si>
  <si>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</si>
  <si>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</si>
  <si>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</si>
  <si>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</si>
  <si>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</si>
  <si>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</si>
  <si>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</si>
  <si>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</si>
  <si>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</si>
  <si>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</si>
  <si>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</si>
  <si>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</si>
  <si>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</si>
  <si>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</si>
  <si>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</si>
  <si>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</si>
  <si>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</si>
  <si>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</si>
  <si>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</si>
  <si>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</si>
  <si>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</si>
  <si>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</si>
  <si>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</si>
  <si>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</si>
  <si>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</si>
  <si>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</si>
  <si>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</si>
  <si>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</si>
  <si>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</si>
  <si>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</si>
  <si>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</si>
  <si>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</si>
  <si>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</si>
  <si>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</si>
  <si>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</si>
  <si>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</si>
  <si>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</si>
  <si>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</si>
  <si>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</si>
  <si>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</si>
  <si>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</si>
  <si>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</si>
  <si>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</si>
  <si>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</si>
  <si>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</si>
  <si>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</si>
  <si>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</si>
  <si>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</si>
  <si>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</si>
  <si>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</si>
  <si>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</si>
  <si>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</si>
  <si>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</si>
  <si>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</si>
  <si>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</si>
  <si>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</si>
  <si>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</si>
  <si>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</si>
  <si>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</si>
  <si>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</si>
  <si>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</si>
  <si>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</si>
  <si>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</si>
  <si>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</si>
  <si>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</si>
  <si>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</si>
  <si>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</si>
  <si>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</si>
  <si>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</si>
  <si>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</si>
  <si>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</si>
  <si>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</si>
  <si>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</si>
  <si>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</si>
  <si>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</si>
  <si>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</si>
  <si>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</si>
  <si>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</si>
  <si>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</si>
  <si>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</si>
  <si>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</si>
  <si>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</si>
  <si>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</si>
  <si>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</si>
  <si>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</si>
  <si>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</si>
  <si>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</si>
  <si>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</si>
  <si>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</si>
  <si>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</si>
  <si>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</si>
  <si>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</si>
  <si>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</si>
  <si>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</si>
  <si>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</si>
  <si>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</si>
  <si>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</si>
  <si>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</si>
  <si>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</si>
  <si>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</si>
  <si>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</si>
  <si>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</si>
  <si>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</si>
  <si>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</si>
  <si>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</si>
  <si>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</si>
  <si>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</si>
  <si>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</si>
  <si>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</si>
  <si>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</si>
  <si>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</si>
  <si>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</si>
  <si>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</si>
  <si>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</si>
  <si>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</si>
  <si>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</si>
  <si>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</si>
  <si>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</si>
  <si>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</si>
  <si>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</si>
  <si>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</si>
  <si>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</si>
  <si>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</si>
  <si>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</si>
  <si>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</si>
  <si>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</si>
  <si>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</si>
  <si>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</si>
  <si>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</si>
  <si>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</si>
  <si>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</si>
  <si>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</si>
  <si>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</si>
  <si>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</si>
  <si>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</si>
  <si>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</si>
  <si>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</si>
  <si>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</si>
  <si>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</si>
  <si>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</si>
  <si>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</si>
  <si>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</si>
  <si>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</si>
  <si>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</si>
  <si>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</si>
  <si>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</si>
  <si>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</si>
  <si>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</si>
  <si>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</si>
  <si>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</si>
  <si>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</si>
  <si>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</si>
  <si>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</si>
  <si>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</si>
  <si>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</si>
  <si>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</si>
  <si>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</si>
  <si>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</si>
  <si>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</si>
  <si>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</si>
  <si>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</si>
  <si>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</si>
  <si>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</si>
  <si>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</si>
  <si>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</si>
  <si>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</si>
  <si>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</si>
  <si>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</si>
  <si>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</si>
  <si>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</si>
  <si>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</si>
  <si>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</si>
  <si>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</si>
  <si>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</si>
  <si>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</si>
  <si>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</si>
  <si>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</si>
  <si>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</si>
  <si>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</si>
  <si>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</si>
  <si>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</si>
  <si>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</si>
  <si>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</si>
  <si>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</si>
  <si>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</si>
  <si>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</si>
  <si>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</si>
  <si>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</si>
  <si>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</si>
  <si>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</si>
  <si>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</si>
  <si>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</si>
  <si>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</si>
  <si>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</si>
  <si>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</si>
  <si>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</si>
  <si>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</si>
  <si>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</si>
  <si>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</si>
  <si>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</si>
  <si>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</si>
  <si>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</si>
  <si>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</si>
  <si>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</si>
  <si>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</si>
  <si>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</si>
  <si>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</si>
  <si>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</si>
  <si>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</si>
  <si>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</si>
  <si>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</si>
  <si>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</si>
  <si>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</si>
  <si>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</si>
  <si>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</si>
  <si>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</si>
  <si>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</si>
  <si>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</si>
  <si>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</si>
  <si>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</si>
  <si>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</si>
  <si>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</si>
  <si>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</si>
  <si>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</si>
  <si>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</si>
  <si>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</si>
  <si>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</si>
  <si>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</si>
  <si>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</si>
  <si>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</si>
  <si>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</si>
  <si>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</si>
  <si>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</si>
  <si>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</si>
  <si>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</si>
  <si>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</si>
  <si>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</si>
  <si>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</si>
  <si>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</si>
  <si>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</si>
  <si>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</si>
  <si>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</si>
  <si>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</si>
  <si>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</si>
  <si>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</si>
  <si>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</si>
  <si>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</si>
  <si>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</si>
  <si>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</si>
  <si>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</si>
  <si>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</si>
  <si>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</si>
  <si>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</si>
  <si>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</si>
  <si>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</si>
  <si>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</si>
  <si>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</si>
  <si>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</si>
  <si>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</si>
  <si>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</si>
  <si>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</si>
  <si>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</si>
  <si>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</si>
  <si>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</si>
  <si>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</si>
  <si>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</si>
  <si>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</si>
  <si>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</si>
  <si>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</si>
  <si>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</si>
  <si>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</si>
  <si>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</si>
  <si>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</si>
  <si>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</si>
  <si>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</si>
  <si>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</si>
  <si>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</si>
  <si>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</si>
  <si>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</si>
  <si>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</si>
  <si>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</si>
  <si>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</si>
  <si>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</si>
  <si>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</si>
  <si>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</si>
  <si>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</si>
  <si>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</si>
  <si>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</si>
  <si>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</si>
  <si>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</si>
  <si>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</si>
  <si>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</si>
  <si>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</si>
  <si>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</si>
  <si>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</si>
  <si>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</si>
  <si>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</si>
  <si>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</si>
  <si>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</si>
  <si>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</si>
  <si>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</si>
  <si>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</si>
  <si>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</si>
  <si>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</si>
  <si>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</si>
  <si>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</si>
  <si>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</si>
  <si>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</si>
  <si>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</si>
  <si>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</si>
  <si>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</si>
  <si>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</si>
  <si>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</si>
  <si>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</si>
  <si>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</si>
  <si>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</si>
  <si>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</si>
  <si>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</si>
  <si>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</si>
  <si>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</si>
  <si>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</si>
  <si>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</si>
  <si>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</si>
  <si>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</si>
  <si>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</si>
  <si>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</si>
  <si>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</si>
  <si>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</si>
  <si>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</si>
  <si>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</si>
  <si>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</si>
  <si>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</si>
  <si>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</si>
  <si>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</si>
  <si>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</si>
  <si>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</si>
  <si>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</si>
  <si>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</si>
  <si>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</si>
  <si>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</si>
  <si>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</si>
  <si>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</si>
  <si>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</si>
  <si>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</si>
  <si>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</si>
  <si>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</si>
  <si>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</si>
  <si>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</si>
  <si>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</si>
  <si>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</si>
  <si>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</si>
  <si>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</si>
  <si>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</si>
  <si>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</si>
  <si>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</si>
  <si>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</si>
  <si>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</si>
  <si>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</si>
  <si>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</si>
  <si>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</si>
  <si>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</si>
  <si>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</si>
  <si>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</si>
  <si>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</si>
  <si>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</si>
  <si>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</si>
  <si>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</si>
  <si>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</si>
  <si>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</si>
  <si>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</si>
  <si>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</si>
  <si>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</si>
  <si>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</si>
  <si>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</si>
  <si>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</si>
  <si>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</si>
  <si>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</si>
  <si>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</si>
  <si>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</si>
  <si>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</si>
  <si>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</si>
  <si>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</si>
  <si>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</si>
  <si>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</si>
  <si>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</si>
  <si>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</si>
  <si>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</si>
  <si>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</si>
  <si>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</si>
  <si>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</si>
  <si>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</si>
  <si>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</si>
  <si>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</si>
  <si>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</si>
  <si>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</si>
  <si>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</si>
  <si>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</si>
  <si>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</si>
  <si>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</si>
  <si>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</si>
  <si>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</si>
  <si>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</si>
  <si>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</si>
  <si>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</si>
  <si>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</si>
  <si>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</si>
  <si>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</si>
  <si>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</si>
  <si>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</si>
  <si>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</si>
  <si>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</si>
  <si>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</si>
  <si>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</si>
  <si>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</si>
  <si>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</si>
  <si>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</si>
  <si>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</si>
  <si>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</si>
  <si>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</si>
  <si>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</si>
  <si>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</si>
  <si>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</si>
  <si>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</si>
  <si>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</si>
  <si>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</si>
  <si>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</si>
  <si>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</si>
  <si>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</si>
  <si>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</si>
  <si>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</si>
  <si>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</si>
  <si>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</si>
  <si>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</si>
  <si>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</si>
  <si>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</si>
  <si>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</si>
  <si>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</si>
  <si>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</si>
  <si>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</si>
  <si>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</si>
  <si>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</si>
  <si>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</si>
  <si>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</si>
  <si>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</si>
  <si>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</si>
  <si>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</si>
  <si>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</si>
  <si>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</si>
  <si>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</si>
  <si>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</si>
  <si>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</si>
  <si>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</si>
  <si>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</si>
  <si>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</si>
  <si>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</si>
  <si>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</si>
  <si>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</si>
  <si>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</si>
  <si>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</si>
  <si>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</si>
  <si>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</si>
  <si>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</si>
  <si>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</si>
  <si>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</si>
  <si>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</si>
  <si>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</si>
  <si>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</si>
  <si>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</si>
  <si>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</si>
  <si>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</si>
  <si>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</si>
  <si>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</si>
  <si>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</si>
  <si>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</si>
  <si>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</si>
  <si>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</si>
  <si>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</si>
  <si>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</si>
  <si>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</si>
  <si>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</si>
  <si>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</si>
  <si>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</si>
  <si>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</si>
  <si>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</si>
  <si>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</si>
  <si>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</si>
  <si>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</si>
  <si>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</si>
  <si>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</si>
  <si>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</si>
  <si>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</si>
  <si>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</si>
  <si>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</si>
  <si>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</si>
  <si>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</si>
  <si>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</si>
  <si>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</si>
  <si>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</si>
  <si>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</si>
  <si>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</si>
  <si>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</si>
  <si>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</si>
  <si>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</si>
  <si>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</si>
  <si>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</si>
  <si>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</si>
  <si>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</si>
  <si>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</si>
  <si>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</si>
  <si>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</si>
  <si>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</si>
  <si>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</si>
  <si>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</si>
  <si>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</si>
  <si>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</si>
  <si>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</si>
  <si>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</si>
  <si>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</si>
  <si>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</si>
  <si>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</si>
  <si>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</si>
  <si>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</si>
  <si>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</si>
  <si>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</si>
  <si>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</si>
  <si>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</si>
  <si>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</si>
  <si>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</si>
  <si>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</si>
  <si>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</si>
  <si>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</si>
  <si>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</si>
  <si>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</si>
  <si>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</si>
  <si>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</si>
  <si>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</si>
  <si>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</si>
  <si>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</si>
  <si>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</si>
  <si>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</si>
  <si>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</si>
  <si>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</si>
  <si>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</si>
  <si>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</si>
  <si>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</si>
  <si>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</si>
  <si>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</si>
  <si>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</si>
  <si>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</si>
  <si>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</si>
  <si>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</si>
  <si>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</si>
  <si>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</si>
  <si>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</si>
  <si>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</si>
  <si>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</si>
  <si>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</si>
  <si>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</si>
  <si>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</si>
  <si>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</si>
  <si>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</si>
  <si>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</si>
  <si>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</si>
  <si>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</si>
  <si>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</si>
  <si>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</si>
  <si>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</si>
  <si>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</si>
  <si>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</si>
  <si>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</si>
  <si>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</si>
  <si>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</si>
  <si>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</si>
  <si>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</si>
  <si>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</si>
  <si>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</si>
  <si>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</si>
  <si>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</si>
  <si>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</si>
  <si>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</si>
  <si>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</si>
  <si>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</si>
  <si>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</si>
  <si>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</si>
  <si>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</si>
  <si>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</si>
  <si>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</si>
  <si>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</si>
  <si>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</si>
  <si>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</si>
  <si>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</si>
  <si>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</si>
  <si>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</si>
  <si>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</si>
  <si>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</si>
  <si>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</si>
  <si>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</si>
  <si>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</si>
  <si>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</si>
  <si>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</si>
  <si>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</si>
  <si>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</si>
  <si>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</si>
  <si>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</si>
  <si>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</si>
  <si>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</si>
  <si>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</si>
  <si>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</si>
  <si>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</si>
  <si>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</si>
  <si>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</si>
  <si>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</si>
  <si>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</si>
  <si>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</si>
  <si>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</si>
  <si>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</si>
  <si>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</si>
  <si>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</si>
  <si>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</si>
  <si>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</si>
  <si>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</si>
  <si>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</si>
  <si>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</si>
  <si>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</si>
  <si>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</si>
  <si>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</si>
  <si>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</si>
  <si>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</si>
  <si>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</si>
  <si>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</si>
  <si>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</si>
  <si>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</si>
  <si>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</si>
  <si>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</si>
  <si>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</si>
  <si>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</si>
  <si>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</si>
  <si>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</si>
  <si>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</si>
  <si>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</si>
  <si>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</si>
  <si>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</si>
  <si>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</si>
  <si>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</si>
  <si>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</si>
  <si>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</si>
  <si>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</si>
  <si>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</si>
  <si>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</si>
  <si>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</si>
  <si>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</si>
  <si>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</si>
  <si>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</si>
  <si>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</si>
  <si>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</si>
  <si>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</si>
  <si>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</si>
  <si>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</si>
  <si>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</si>
  <si>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</si>
  <si>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</si>
  <si>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</si>
  <si>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</si>
  <si>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</si>
  <si>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</si>
  <si>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</si>
  <si>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</si>
  <si>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</si>
  <si>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</si>
  <si>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</si>
  <si>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</si>
  <si>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</si>
  <si>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</si>
  <si>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</si>
  <si>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</si>
  <si>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</si>
  <si>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</si>
  <si>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</si>
  <si>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</si>
  <si>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</si>
  <si>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</si>
  <si>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</si>
  <si>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</si>
  <si>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</si>
  <si>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</si>
  <si>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</si>
  <si>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</si>
  <si>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</si>
  <si>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</si>
  <si>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</si>
  <si>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</si>
  <si>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</si>
  <si>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</si>
  <si>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</si>
  <si>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</si>
  <si>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</si>
  <si>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</si>
  <si>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</si>
  <si>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</si>
  <si>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</si>
  <si>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</si>
  <si>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</si>
  <si>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</si>
  <si>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</si>
  <si>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</si>
  <si>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</si>
  <si>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</si>
  <si>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</si>
  <si>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</si>
  <si>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</si>
  <si>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</si>
  <si>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</si>
  <si>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</si>
  <si>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</si>
  <si>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</si>
  <si>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</si>
  <si>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</si>
  <si>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</si>
  <si>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</si>
  <si>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</si>
  <si>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</si>
  <si>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</si>
  <si>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</si>
  <si>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</si>
  <si>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</si>
  <si>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</si>
  <si>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</si>
  <si>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</si>
  <si>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</si>
  <si>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</si>
  <si>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</si>
  <si>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</si>
  <si>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</si>
  <si>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</si>
  <si>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</si>
  <si>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</si>
  <si>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</si>
  <si>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</si>
  <si>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</si>
  <si>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</si>
  <si>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</si>
  <si>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</si>
  <si>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</si>
  <si>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</si>
  <si>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</si>
  <si>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</si>
  <si>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</si>
  <si>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</si>
  <si>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</si>
  <si>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</si>
  <si>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</si>
  <si>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</si>
  <si>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</si>
  <si>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</si>
  <si>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</si>
  <si>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</si>
  <si>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</si>
  <si>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</si>
  <si>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</si>
  <si>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</si>
  <si>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</si>
  <si>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</si>
  <si>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</si>
  <si>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</si>
  <si>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</si>
  <si>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</si>
  <si>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</si>
  <si>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</si>
  <si>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</si>
  <si>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</si>
  <si>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</si>
  <si>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</si>
  <si>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</si>
  <si>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</si>
  <si>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</si>
  <si>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</si>
  <si>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</si>
  <si>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</si>
  <si>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</si>
  <si>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</si>
  <si>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</si>
  <si>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</si>
  <si>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</si>
  <si>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</si>
  <si>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</si>
  <si>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</si>
  <si>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</si>
  <si>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</si>
  <si>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</si>
  <si>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</si>
  <si>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</si>
  <si>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</si>
  <si>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</si>
  <si>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</si>
  <si>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</si>
  <si>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</si>
  <si>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</si>
  <si>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</si>
  <si>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</si>
  <si>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</si>
  <si>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</si>
  <si>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</si>
  <si>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</si>
  <si>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</si>
  <si>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</si>
  <si>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</si>
  <si>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</si>
  <si>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</si>
  <si>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</si>
  <si>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</si>
  <si>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</si>
  <si>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</si>
  <si>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</si>
  <si>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</si>
  <si>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</si>
  <si>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</si>
  <si>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</si>
  <si>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</si>
  <si>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</si>
  <si>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</si>
  <si>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</si>
  <si>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</si>
  <si>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</si>
  <si>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</si>
  <si>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</si>
  <si>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</si>
  <si>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</si>
  <si>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</si>
  <si>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</si>
  <si>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</si>
  <si>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</si>
  <si>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</si>
  <si>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</si>
  <si>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</si>
  <si>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</si>
  <si>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</si>
  <si>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</si>
  <si>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</si>
  <si>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</si>
  <si>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</si>
  <si>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</si>
  <si>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</si>
  <si>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</si>
  <si>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</si>
  <si>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</si>
  <si>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</si>
  <si>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</si>
  <si>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</si>
  <si>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</si>
  <si>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</si>
  <si>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</si>
  <si>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</si>
  <si>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</si>
  <si>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</si>
  <si>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</si>
  <si>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</si>
  <si>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</si>
  <si>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</si>
  <si>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</si>
  <si>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</si>
  <si>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</si>
  <si>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</si>
  <si>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</si>
  <si>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</si>
  <si>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</si>
  <si>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</si>
  <si>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</si>
  <si>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</si>
  <si>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</si>
  <si>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</si>
  <si>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</si>
  <si>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</si>
  <si>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</si>
  <si>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</si>
  <si>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</si>
  <si>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</si>
  <si>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</si>
  <si>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</si>
  <si>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</si>
  <si>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</si>
  <si>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</si>
  <si>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</si>
  <si>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</si>
  <si>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</si>
  <si>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</si>
  <si>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</si>
  <si>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</si>
  <si>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</si>
  <si>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</si>
  <si>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</si>
  <si>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</si>
  <si>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</si>
  <si>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</si>
  <si>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</si>
  <si>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</si>
  <si>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</si>
  <si>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</si>
  <si>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</si>
  <si>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</si>
  <si>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</si>
  <si>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</si>
  <si>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</si>
  <si>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</si>
  <si>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</si>
  <si>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</si>
  <si>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</si>
  <si>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</si>
  <si>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</si>
  <si>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</si>
  <si>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</si>
  <si>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</si>
  <si>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</si>
  <si>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</si>
  <si>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</si>
  <si>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</si>
  <si>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</si>
  <si>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</si>
  <si>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</si>
  <si>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</si>
  <si>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</si>
  <si>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</si>
  <si>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</si>
  <si>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</si>
  <si>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</si>
  <si>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</si>
  <si>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</si>
  <si>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</si>
  <si>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</si>
  <si>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</si>
  <si>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</si>
  <si>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</si>
  <si>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</si>
  <si>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</si>
  <si>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</si>
  <si>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</si>
  <si>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</si>
  <si>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</si>
  <si>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</si>
  <si>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</si>
  <si>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</si>
  <si>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</si>
  <si>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</si>
  <si>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</si>
  <si>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</si>
  <si>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</si>
  <si>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</si>
  <si>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</si>
  <si>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</si>
  <si>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</si>
  <si>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</si>
  <si>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</si>
  <si>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</si>
  <si>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</si>
  <si>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</si>
  <si>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</si>
  <si>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</si>
  <si>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</si>
  <si>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</si>
  <si>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</si>
  <si>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</si>
  <si>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</si>
  <si>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</si>
  <si>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</si>
  <si>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</si>
  <si>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</si>
  <si>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</si>
  <si>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</si>
  <si>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</si>
  <si>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</si>
  <si>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</si>
  <si>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</si>
  <si>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</si>
  <si>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</si>
  <si>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</si>
  <si>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</si>
  <si>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</si>
  <si>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</si>
  <si>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</si>
  <si>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</si>
  <si>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</si>
  <si>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</si>
  <si>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</si>
  <si>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</si>
  <si>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</si>
  <si>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</si>
  <si>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</si>
  <si>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</si>
  <si>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</si>
  <si>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</si>
  <si>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</si>
  <si>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</si>
  <si>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</si>
  <si>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</si>
  <si>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</si>
  <si>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</si>
  <si>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</si>
  <si>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</si>
  <si>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</si>
  <si>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</si>
  <si>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</si>
  <si>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</si>
  <si>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</si>
  <si>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</si>
  <si>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</si>
  <si>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</si>
  <si>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</si>
  <si>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</si>
  <si>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</si>
  <si>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</si>
  <si>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</si>
  <si>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</si>
  <si>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</si>
  <si>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</si>
  <si>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</si>
  <si>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</si>
  <si>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</si>
  <si>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</si>
  <si>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</si>
  <si>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</si>
  <si>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</si>
  <si>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</si>
  <si>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</si>
  <si>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</si>
  <si>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</si>
  <si>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</si>
  <si>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</si>
  <si>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</si>
  <si>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</si>
  <si>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</si>
  <si>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</si>
  <si>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</si>
  <si>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</si>
  <si>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</si>
  <si>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</si>
  <si>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</si>
  <si>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</si>
  <si>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</si>
  <si>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</si>
  <si>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</si>
  <si>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</si>
  <si>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</si>
  <si>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</si>
  <si>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</si>
  <si>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</si>
  <si>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</si>
  <si>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</si>
  <si>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</si>
  <si>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</si>
  <si>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</si>
  <si>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</si>
  <si>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</si>
  <si>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</si>
  <si>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</si>
  <si>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</si>
  <si>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</si>
  <si>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</si>
  <si>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</si>
  <si>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</si>
  <si>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</si>
  <si>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</si>
  <si>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</si>
  <si>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</si>
  <si>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</si>
  <si>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</si>
  <si>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</si>
  <si>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</si>
  <si>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</si>
  <si>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</si>
  <si>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</si>
  <si>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</si>
  <si>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</si>
  <si>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</si>
  <si>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</si>
  <si>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</si>
  <si>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</si>
  <si>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</si>
  <si>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</si>
  <si>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</si>
  <si>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</si>
  <si>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</si>
  <si>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</si>
  <si>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</si>
  <si>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</si>
  <si>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</si>
  <si>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</si>
  <si>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</si>
  <si>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</si>
  <si>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</si>
  <si>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</si>
  <si>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</si>
  <si>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</si>
  <si>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</si>
  <si>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</si>
  <si>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</si>
  <si>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</si>
  <si>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</si>
  <si>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</si>
  <si>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</si>
  <si>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</si>
  <si>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</si>
  <si>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</si>
  <si>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</si>
  <si>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</si>
  <si>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</si>
  <si>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</si>
  <si>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</si>
  <si>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</si>
  <si>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</si>
  <si>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</si>
  <si>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</si>
  <si>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</si>
  <si>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</si>
  <si>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</si>
  <si>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</si>
  <si>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</si>
  <si>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</si>
  <si>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</si>
  <si>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</si>
  <si>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</si>
  <si>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</si>
  <si>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</si>
  <si>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</si>
  <si>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</si>
  <si>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</si>
  <si>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</si>
  <si>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</si>
  <si>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</si>
  <si>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</si>
  <si>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</si>
  <si>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</si>
  <si>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</si>
  <si>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</si>
  <si>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</si>
  <si>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</si>
  <si>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</si>
  <si>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</si>
  <si>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</si>
  <si>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</si>
  <si>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</si>
  <si>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</si>
  <si>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</si>
  <si>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</si>
  <si>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</si>
  <si>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</si>
  <si>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</si>
  <si>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</si>
  <si>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</si>
  <si>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</si>
  <si>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</si>
  <si>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</si>
  <si>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</si>
  <si>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</si>
  <si>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</si>
  <si>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</si>
  <si>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</si>
  <si>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</si>
  <si>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</si>
  <si>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</si>
  <si>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</si>
  <si>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</si>
  <si>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</si>
  <si>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</si>
  <si>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</si>
  <si>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</si>
  <si>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</si>
  <si>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</si>
  <si>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</si>
  <si>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</si>
  <si>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</si>
  <si>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</si>
  <si>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</si>
  <si>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</si>
  <si>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</si>
  <si>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</si>
  <si>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</si>
  <si>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</si>
  <si>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</si>
  <si>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</si>
  <si>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</si>
  <si>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</si>
  <si>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</si>
  <si>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</si>
  <si>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</si>
  <si>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</si>
  <si>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</si>
  <si>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</si>
  <si>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</si>
  <si>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</si>
  <si>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</si>
  <si>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</si>
  <si>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</si>
  <si>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</si>
  <si>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</si>
  <si>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</si>
  <si>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</si>
  <si>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</si>
  <si>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</si>
  <si>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</si>
  <si>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</si>
  <si>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</si>
  <si>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</si>
  <si>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</si>
  <si>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</si>
  <si>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</si>
  <si>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</si>
  <si>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</si>
  <si>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</si>
  <si>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</si>
  <si>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</si>
  <si>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</si>
  <si>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</si>
  <si>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</si>
  <si>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</si>
  <si>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</si>
  <si>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</si>
  <si>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</si>
  <si>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</si>
  <si>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</si>
  <si>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</si>
  <si>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</si>
  <si>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</si>
  <si>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</si>
  <si>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</si>
  <si>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</si>
  <si>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</si>
  <si>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</si>
  <si>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</si>
  <si>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</si>
  <si>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</si>
  <si>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</si>
  <si>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</si>
  <si>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</si>
  <si>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</si>
  <si>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</si>
  <si>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</si>
  <si>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</si>
  <si>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</si>
  <si>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</si>
  <si>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</si>
  <si>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</si>
  <si>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</si>
  <si>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</si>
  <si>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</si>
  <si>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</si>
  <si>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</si>
  <si>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</si>
  <si>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</si>
  <si>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</si>
  <si>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</si>
  <si>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</si>
  <si>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</si>
  <si>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</si>
  <si>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</si>
  <si>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</si>
  <si>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</si>
  <si>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</si>
  <si>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</si>
  <si>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</si>
  <si>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</si>
  <si>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</si>
  <si>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</si>
  <si>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</si>
  <si>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</si>
  <si>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</si>
  <si>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</si>
  <si>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</si>
  <si>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</si>
  <si>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</si>
  <si>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</si>
  <si>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</si>
  <si>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</si>
  <si>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</si>
  <si>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</si>
  <si>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</si>
  <si>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</si>
  <si>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</si>
  <si>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</si>
  <si>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</si>
  <si>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</si>
  <si>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</si>
  <si>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</si>
  <si>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</si>
  <si>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</si>
  <si>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</si>
  <si>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</si>
  <si>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</si>
  <si>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</si>
  <si>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</si>
  <si>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</si>
  <si>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</si>
  <si>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</si>
  <si>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</si>
  <si>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</si>
  <si>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</si>
  <si>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</si>
  <si>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</si>
  <si>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</si>
  <si>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</si>
  <si>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</si>
  <si>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</si>
  <si>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</si>
  <si>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</si>
  <si>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</si>
  <si>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</si>
  <si>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</si>
  <si>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</si>
  <si>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</si>
  <si>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</si>
  <si>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</si>
  <si>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</si>
  <si>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</si>
  <si>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</si>
  <si>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</si>
  <si>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</si>
  <si>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</si>
  <si>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</si>
  <si>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</si>
  <si>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</si>
  <si>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</si>
  <si>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</si>
  <si>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</si>
  <si>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</si>
  <si>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</si>
  <si>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</si>
  <si>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</si>
  <si>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</si>
  <si>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</si>
  <si>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</si>
  <si>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</si>
  <si>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</si>
  <si>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</si>
  <si>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</si>
  <si>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</si>
  <si>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</si>
  <si>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</si>
  <si>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</si>
  <si>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</si>
  <si>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</si>
  <si>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</si>
  <si>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</si>
  <si>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</si>
  <si>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</si>
  <si>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</si>
  <si>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</si>
  <si>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</si>
  <si>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</si>
  <si>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</si>
  <si>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</si>
  <si>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</si>
  <si>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</si>
  <si>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</si>
  <si>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</si>
  <si>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</si>
  <si>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</si>
  <si>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</si>
  <si>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</si>
  <si>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</si>
  <si>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</si>
  <si>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</si>
  <si>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</si>
  <si>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</si>
  <si>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</si>
  <si>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</si>
  <si>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</si>
  <si>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</si>
  <si>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</si>
  <si>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</si>
  <si>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</si>
  <si>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</si>
  <si>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</si>
  <si>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</si>
  <si>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</si>
  <si>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</si>
  <si>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</si>
  <si>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</si>
  <si>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</si>
  <si>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</si>
  <si>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</si>
  <si>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</si>
  <si>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</si>
  <si>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</si>
  <si>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</si>
  <si>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</si>
  <si>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</si>
  <si>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</si>
  <si>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</si>
  <si>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</si>
  <si>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</si>
  <si>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</si>
  <si>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</si>
  <si>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</si>
  <si>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</si>
  <si>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</si>
  <si>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</si>
  <si>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</si>
  <si>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</si>
  <si>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</si>
  <si>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</si>
  <si>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</si>
  <si>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</si>
  <si>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</si>
  <si>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</si>
  <si>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</si>
  <si>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</si>
  <si>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</si>
  <si>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</si>
  <si>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</si>
  <si>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</si>
  <si>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</si>
  <si>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</si>
  <si>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</si>
  <si>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</si>
  <si>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</si>
  <si>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</si>
  <si>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</si>
  <si>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</si>
  <si>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</si>
  <si>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</si>
  <si>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</si>
  <si>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</si>
  <si>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</si>
  <si>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</si>
  <si>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</si>
  <si>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</si>
  <si>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</si>
  <si>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</si>
  <si>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</si>
  <si>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</si>
  <si>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</si>
  <si>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</si>
  <si>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</si>
  <si>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</si>
  <si>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</si>
  <si>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</si>
  <si>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</si>
  <si>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</si>
  <si>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</si>
  <si>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</si>
  <si>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</si>
  <si>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</si>
  <si>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</si>
  <si>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</si>
  <si>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</si>
  <si>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</si>
  <si>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</si>
  <si>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</si>
  <si>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</si>
  <si>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</si>
  <si>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</si>
  <si>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</si>
  <si>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</si>
  <si>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</si>
  <si>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</si>
  <si>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</si>
  <si>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</si>
  <si>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</si>
  <si>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</si>
  <si>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</si>
  <si>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</si>
  <si>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</si>
  <si>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</si>
  <si>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</si>
  <si>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</si>
  <si>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</si>
  <si>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</si>
  <si>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</si>
  <si>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</si>
  <si>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</si>
  <si>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</si>
  <si>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</si>
  <si>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</si>
  <si>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</si>
  <si>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</si>
  <si>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</si>
  <si>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</si>
  <si>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</si>
  <si>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</si>
  <si>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</si>
  <si>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</si>
  <si>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</si>
  <si>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</si>
  <si>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</si>
  <si>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</si>
  <si>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</si>
  <si>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</si>
  <si>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</si>
  <si>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</si>
  <si>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</si>
  <si>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</si>
  <si>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</si>
  <si>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</si>
  <si>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</si>
  <si>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</si>
  <si>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</si>
  <si>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</si>
  <si>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</si>
  <si>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</si>
  <si>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</si>
  <si>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</si>
  <si>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</si>
  <si>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</si>
  <si>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</si>
  <si>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</si>
  <si>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</si>
  <si>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</si>
  <si>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</si>
  <si>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</si>
  <si>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</si>
  <si>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</si>
  <si>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</si>
  <si>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</si>
  <si>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</si>
  <si>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</si>
  <si>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</si>
  <si>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</si>
  <si>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</si>
  <si>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</si>
  <si>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</si>
  <si>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</si>
  <si>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</si>
  <si>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</si>
  <si>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</si>
  <si>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</si>
  <si>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</si>
  <si>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</si>
  <si>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</si>
  <si>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</si>
  <si>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</si>
  <si>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</si>
  <si>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</si>
  <si>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</si>
  <si>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</si>
  <si>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</si>
  <si>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</si>
  <si>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</si>
  <si>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</si>
  <si>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</si>
  <si>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</si>
  <si>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</si>
  <si>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</si>
  <si>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</si>
  <si>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</si>
  <si>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</si>
  <si>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</si>
  <si>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</si>
  <si>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</si>
  <si>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</si>
  <si>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</si>
  <si>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</si>
  <si>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</si>
  <si>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</si>
  <si>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</si>
  <si>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</si>
  <si>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</si>
  <si>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</si>
  <si>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</si>
  <si>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</si>
  <si>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</si>
  <si>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</si>
  <si>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</si>
  <si>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</si>
  <si>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</si>
  <si>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</si>
  <si>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</si>
  <si>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</si>
  <si>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</si>
  <si>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</si>
  <si>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</si>
  <si>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</si>
  <si>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</si>
  <si>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</si>
  <si>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</si>
  <si>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</si>
  <si>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</si>
  <si>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</si>
  <si>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</si>
  <si>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</si>
  <si>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</si>
  <si>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</si>
  <si>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</si>
  <si>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</si>
  <si>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</si>
  <si>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</si>
  <si>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</si>
  <si>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</si>
  <si>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</si>
  <si>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</si>
  <si>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</si>
  <si>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</si>
  <si>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</si>
  <si>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</si>
  <si>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</si>
  <si>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</si>
  <si>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</si>
  <si>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</si>
  <si>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</si>
  <si>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</si>
  <si>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</si>
  <si>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</si>
  <si>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</si>
  <si>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</si>
  <si>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</si>
  <si>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</si>
  <si>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</si>
  <si>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</si>
  <si>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</si>
  <si>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</si>
  <si>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</si>
  <si>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</si>
  <si>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</si>
  <si>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</si>
  <si>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</si>
  <si>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</si>
  <si>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</si>
  <si>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</si>
  <si>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</si>
  <si>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</si>
  <si>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</si>
  <si>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</si>
  <si>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</si>
  <si>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</si>
  <si>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</si>
  <si>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</si>
  <si>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</si>
  <si>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</si>
  <si>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</si>
  <si>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</si>
  <si>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</si>
  <si>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</si>
  <si>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</si>
  <si>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</si>
  <si>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</si>
  <si>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</si>
  <si>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</si>
  <si>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</si>
  <si>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</si>
  <si>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</si>
  <si>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</si>
  <si>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</si>
  <si>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</si>
  <si>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</si>
  <si>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</si>
  <si>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</si>
  <si>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</si>
  <si>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</si>
  <si>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</si>
  <si>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</si>
  <si>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</si>
  <si>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</si>
  <si>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</si>
  <si>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</si>
  <si>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</si>
  <si>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</si>
  <si>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</si>
  <si>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</si>
  <si>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</si>
  <si>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</si>
  <si>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</si>
  <si>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</si>
  <si>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</si>
  <si>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</si>
  <si>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</si>
  <si>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</si>
  <si>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</si>
  <si>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</si>
  <si>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</si>
  <si>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</si>
  <si>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</si>
  <si>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</si>
  <si>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</si>
  <si>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</si>
  <si>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</si>
  <si>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</si>
  <si>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</si>
  <si>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</si>
  <si>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</si>
  <si>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</si>
  <si>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</si>
  <si>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</si>
  <si>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</si>
  <si>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</si>
  <si>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</si>
  <si>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</si>
  <si>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</si>
  <si>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</si>
  <si>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</si>
  <si>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</si>
  <si>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</si>
  <si>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</si>
  <si>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</si>
  <si>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</si>
  <si>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</si>
  <si>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</si>
  <si>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</si>
  <si>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</si>
  <si>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</si>
  <si>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</si>
  <si>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</si>
  <si>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</si>
  <si>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</si>
  <si>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</si>
  <si>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</si>
  <si>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</si>
  <si>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</si>
  <si>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</si>
  <si>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</si>
  <si>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</si>
  <si>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</si>
  <si>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</si>
  <si>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</si>
  <si>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</si>
  <si>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</si>
  <si>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</si>
  <si>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</si>
  <si>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</si>
  <si>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</si>
  <si>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</si>
  <si>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</si>
  <si>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</si>
  <si>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</si>
  <si>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</si>
  <si>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</si>
  <si>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</si>
  <si>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</si>
  <si>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</si>
  <si>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</si>
  <si>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</si>
  <si>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</si>
  <si>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</si>
  <si>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</si>
  <si>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</si>
  <si>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</si>
  <si>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</si>
  <si>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</si>
  <si>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</si>
  <si>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</si>
  <si>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</si>
  <si>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</si>
  <si>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</si>
  <si>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</si>
  <si>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</si>
  <si>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</si>
  <si>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</si>
  <si>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</si>
  <si>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</si>
  <si>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</si>
  <si>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</si>
  <si>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</si>
  <si>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</si>
  <si>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</si>
  <si>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</si>
  <si>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</si>
  <si>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</si>
  <si>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</si>
  <si>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</si>
  <si>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</si>
  <si>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</si>
  <si>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</si>
  <si>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</si>
  <si>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</si>
  <si>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</si>
  <si>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</si>
  <si>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</si>
  <si>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</si>
  <si>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</si>
  <si>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</si>
  <si>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</si>
  <si>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</si>
  <si>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</si>
  <si>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</si>
  <si>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</si>
  <si>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</si>
  <si>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</si>
  <si>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</si>
  <si>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</si>
  <si>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</si>
  <si>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</si>
  <si>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</si>
  <si>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</si>
  <si>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</si>
  <si>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</si>
  <si>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</si>
  <si>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</si>
  <si>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</si>
  <si>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</si>
  <si>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</si>
  <si>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</si>
  <si>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</si>
  <si>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</si>
  <si>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</si>
  <si>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</si>
  <si>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</si>
  <si>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</si>
  <si>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</si>
  <si>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</si>
  <si>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</si>
  <si>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</si>
  <si>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</si>
  <si>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</si>
  <si>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</si>
  <si>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</si>
  <si>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</si>
  <si>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</si>
  <si>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</si>
  <si>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</si>
  <si>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</si>
  <si>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</si>
  <si>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</si>
  <si>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</si>
  <si>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</si>
  <si>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</si>
  <si>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</si>
  <si>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</si>
  <si>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</si>
  <si>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</si>
  <si>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</si>
  <si>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</si>
  <si>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</si>
  <si>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</si>
  <si>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</si>
  <si>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</si>
  <si>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</si>
  <si>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</si>
  <si>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</si>
  <si>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</si>
  <si>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</si>
  <si>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</si>
  <si>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</si>
  <si>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</si>
  <si>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</si>
  <si>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</si>
  <si>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</si>
  <si>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</si>
  <si>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</si>
  <si>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</si>
  <si>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</si>
  <si>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</si>
  <si>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</si>
  <si>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</si>
  <si>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</si>
  <si>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</si>
  <si>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</si>
  <si>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</si>
  <si>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</si>
  <si>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</si>
  <si>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</si>
  <si>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</si>
  <si>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</si>
  <si>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</si>
  <si>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</si>
  <si>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</si>
  <si>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</si>
  <si>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</si>
  <si>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</si>
  <si>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</si>
  <si>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</si>
  <si>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</si>
  <si>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</si>
  <si>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</si>
  <si>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</si>
  <si>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</si>
  <si>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</si>
  <si>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</si>
  <si>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</si>
  <si>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</si>
  <si>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</si>
  <si>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</si>
  <si>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</si>
  <si>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</si>
  <si>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</si>
  <si>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</si>
  <si>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</si>
  <si>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</si>
  <si>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</si>
  <si>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</si>
  <si>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</si>
  <si>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</si>
  <si>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</si>
  <si>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</si>
  <si>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</si>
  <si>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</si>
  <si>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</si>
  <si>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</si>
  <si>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</si>
  <si>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</si>
  <si>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</si>
  <si>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</si>
  <si>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</si>
  <si>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</si>
  <si>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</si>
  <si>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</si>
  <si>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</si>
  <si>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</si>
  <si>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</si>
  <si>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</si>
  <si>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</si>
  <si>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</si>
  <si>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</si>
  <si>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</si>
  <si>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</si>
  <si>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</si>
  <si>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</si>
  <si>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</si>
  <si>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</si>
  <si>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</si>
  <si>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</si>
  <si>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</si>
  <si>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</si>
  <si>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</si>
  <si>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</si>
  <si>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</si>
  <si>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</si>
  <si>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</si>
  <si>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</si>
  <si>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</si>
  <si>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</si>
  <si>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</si>
  <si>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</si>
  <si>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</si>
  <si>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</si>
  <si>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</si>
  <si>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</si>
  <si>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</si>
  <si>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</si>
  <si>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</si>
  <si>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</si>
  <si>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</si>
  <si>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</si>
  <si>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</si>
  <si>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</si>
  <si>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</si>
  <si>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</si>
  <si>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</si>
  <si>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</si>
  <si>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</si>
  <si>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</si>
  <si>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</si>
  <si>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</si>
  <si>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</si>
  <si>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</si>
  <si>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</si>
  <si>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</si>
  <si>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</si>
  <si>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</si>
  <si>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</si>
  <si>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</si>
  <si>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</si>
  <si>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</si>
  <si>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</si>
  <si>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</si>
  <si>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</si>
  <si>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</si>
  <si>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</si>
  <si>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</si>
  <si>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</si>
  <si>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</si>
  <si>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</si>
  <si>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</si>
  <si>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</si>
  <si>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</si>
  <si>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</si>
  <si>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</si>
  <si>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</si>
  <si>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</si>
  <si>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</si>
  <si>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</si>
  <si>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</si>
  <si>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</si>
  <si>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</si>
  <si>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</si>
  <si>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</si>
  <si>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</si>
  <si>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</si>
  <si>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</si>
  <si>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</si>
  <si>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</si>
  <si>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</si>
  <si>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</si>
  <si>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</si>
  <si>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</si>
  <si>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</si>
  <si>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</si>
  <si>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</si>
  <si>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</si>
  <si>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</si>
  <si>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</si>
  <si>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</si>
  <si>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</si>
  <si>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</si>
  <si>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</si>
  <si>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</si>
  <si>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</si>
  <si>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</si>
  <si>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</si>
  <si>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</si>
  <si>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</si>
  <si>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</si>
  <si>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</si>
  <si>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</si>
  <si>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</si>
  <si>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</si>
  <si>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</si>
  <si>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</si>
  <si>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</si>
  <si>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</si>
  <si>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</si>
  <si>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</si>
  <si>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</si>
  <si>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</si>
  <si>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</si>
  <si>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</si>
  <si>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</si>
  <si>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</si>
  <si>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</si>
  <si>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</si>
  <si>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</si>
  <si>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</si>
  <si>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</si>
  <si>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</si>
  <si>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</si>
  <si>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</si>
  <si>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</si>
  <si>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</si>
  <si>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</si>
  <si>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</si>
  <si>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</si>
  <si>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</si>
  <si>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</si>
  <si>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</si>
  <si>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</si>
  <si>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</si>
  <si>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</si>
  <si>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</si>
  <si>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</si>
  <si>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</si>
  <si>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</si>
  <si>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</si>
  <si>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</si>
  <si>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</si>
  <si>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</si>
  <si>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</si>
  <si>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</si>
  <si>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</si>
  <si>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</si>
  <si>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</si>
  <si>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</si>
  <si>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</si>
  <si>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</si>
  <si>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</si>
  <si>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</si>
  <si>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</si>
  <si>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</si>
  <si>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</si>
  <si>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</si>
  <si>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</si>
  <si>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</si>
  <si>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</si>
  <si>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</si>
  <si>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</si>
  <si>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</si>
  <si>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</si>
  <si>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</si>
  <si>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</si>
  <si>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</si>
  <si>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</si>
  <si>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</si>
  <si>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</si>
  <si>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</si>
  <si>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</si>
  <si>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</si>
  <si>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</si>
  <si>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</si>
  <si>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</si>
  <si>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</si>
  <si>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</si>
  <si>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</si>
  <si>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</si>
  <si>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</si>
  <si>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</si>
  <si>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</si>
  <si>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</si>
  <si>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</si>
  <si>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</si>
  <si>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</si>
  <si>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</si>
  <si>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</si>
  <si>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</si>
  <si>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</si>
  <si>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</si>
  <si>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</si>
  <si>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</si>
  <si>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</si>
  <si>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</si>
  <si>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</si>
  <si>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</si>
  <si>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</si>
  <si>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</si>
  <si>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</si>
  <si>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</si>
  <si>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</si>
  <si>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</si>
  <si>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</si>
  <si>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</si>
  <si>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</si>
  <si>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</si>
  <si>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</si>
  <si>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</si>
  <si>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</si>
  <si>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</si>
  <si>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</si>
  <si>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</si>
  <si>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</si>
  <si>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</si>
  <si>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</si>
  <si>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</si>
  <si>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</si>
  <si>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</si>
  <si>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</si>
  <si>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</si>
  <si>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</si>
  <si>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</si>
  <si>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</si>
  <si>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</si>
  <si>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</si>
  <si>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</si>
  <si>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</si>
  <si>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</si>
  <si>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</si>
  <si>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</si>
  <si>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</si>
  <si>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</si>
  <si>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</si>
  <si>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</si>
  <si>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</si>
  <si>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</si>
  <si>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</si>
  <si>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</si>
  <si>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</si>
  <si>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</si>
  <si>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</si>
  <si>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</si>
  <si>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</si>
  <si>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</si>
  <si>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</si>
  <si>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</si>
  <si>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</si>
  <si>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</si>
  <si>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</si>
  <si>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</si>
  <si>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</si>
  <si>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</si>
  <si>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</si>
  <si>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</si>
  <si>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</si>
  <si>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</si>
  <si>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</si>
  <si>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</si>
  <si>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</si>
  <si>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</si>
  <si>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</si>
  <si>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</si>
  <si>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</si>
  <si>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</si>
  <si>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</si>
  <si>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</si>
  <si>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</si>
  <si>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</si>
  <si>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</si>
  <si>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</si>
  <si>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</si>
  <si>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</si>
  <si>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</si>
  <si>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</si>
  <si>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</si>
  <si>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</si>
  <si>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</si>
  <si>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</si>
  <si>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</si>
  <si>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</si>
  <si>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</si>
  <si>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</si>
  <si>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</si>
  <si>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</si>
  <si>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</si>
  <si>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</si>
  <si>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</si>
  <si>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</si>
  <si>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</si>
  <si>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</si>
  <si>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</si>
  <si>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</si>
  <si>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</si>
  <si>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</si>
  <si>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</si>
  <si>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</si>
  <si>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</si>
  <si>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</si>
  <si>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</si>
  <si>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</si>
  <si>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</si>
  <si>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</si>
  <si>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</si>
  <si>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</si>
  <si>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</si>
  <si>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</si>
  <si>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</si>
  <si>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</si>
  <si>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</si>
  <si>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</si>
  <si>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</si>
  <si>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</si>
  <si>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</si>
  <si>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</si>
  <si>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</si>
  <si>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</si>
  <si>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</si>
  <si>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</si>
  <si>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</si>
  <si>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</si>
  <si>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</si>
  <si>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</si>
  <si>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</si>
  <si>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</si>
  <si>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</si>
  <si>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</si>
  <si>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</si>
  <si>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</si>
  <si>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</si>
  <si>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</si>
  <si>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</si>
  <si>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</si>
  <si>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</si>
  <si>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</si>
  <si>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</si>
  <si>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</si>
  <si>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</si>
  <si>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</si>
  <si>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</si>
  <si>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</si>
  <si>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</si>
  <si>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</si>
  <si>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</si>
  <si>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</si>
  <si>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</si>
  <si>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</si>
  <si>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</si>
  <si>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</si>
  <si>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</si>
  <si>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</si>
  <si>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</si>
  <si>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</si>
  <si>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</si>
  <si>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</si>
  <si>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</si>
  <si>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</si>
  <si>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</si>
  <si>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</si>
  <si>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</si>
  <si>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</si>
  <si>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</si>
  <si>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</si>
  <si>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</si>
  <si>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</si>
  <si>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</si>
  <si>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</si>
  <si>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</si>
  <si>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</si>
  <si>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</si>
  <si>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</si>
  <si>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</si>
  <si>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</si>
  <si>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</si>
  <si>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</si>
  <si>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</si>
  <si>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</si>
  <si>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</si>
  <si>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</si>
  <si>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</si>
  <si>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</si>
  <si>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</si>
  <si>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</si>
  <si>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</si>
  <si>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</si>
  <si>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</si>
  <si>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</si>
  <si>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</si>
  <si>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</si>
  <si>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</si>
  <si>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</si>
  <si>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</si>
  <si>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</si>
  <si>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</si>
  <si>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</si>
  <si>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</si>
  <si>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</si>
  <si>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</si>
  <si>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</si>
  <si>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</si>
  <si>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</si>
  <si>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</si>
  <si>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</si>
  <si>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</si>
  <si>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</si>
  <si>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</si>
  <si>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</si>
  <si>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</si>
  <si>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</si>
  <si>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</si>
  <si>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</si>
  <si>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</si>
  <si>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</si>
  <si>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</si>
  <si>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</si>
  <si>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</si>
  <si>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</si>
  <si>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</si>
  <si>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</si>
  <si>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</si>
  <si>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</si>
  <si>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</si>
  <si>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</si>
  <si>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</si>
  <si>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</si>
  <si>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</si>
  <si>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</si>
  <si>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</si>
  <si>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</si>
  <si>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</si>
  <si>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</si>
  <si>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</si>
  <si>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</si>
  <si>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</si>
  <si>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</si>
  <si>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</si>
  <si>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</si>
  <si>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</si>
  <si>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</si>
  <si>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</si>
  <si>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</si>
  <si>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</si>
  <si>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</si>
  <si>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</si>
  <si>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</si>
  <si>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</si>
  <si>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</si>
  <si>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</si>
  <si>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</si>
  <si>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</si>
  <si>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</si>
  <si>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</si>
  <si>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</si>
  <si>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</si>
  <si>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</si>
  <si>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</si>
  <si>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</si>
  <si>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</si>
  <si>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</si>
  <si>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</si>
  <si>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</si>
  <si>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</si>
  <si>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</si>
  <si>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</si>
  <si>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</si>
  <si>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</si>
  <si>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</si>
  <si>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</si>
  <si>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</si>
  <si>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</si>
  <si>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</si>
  <si>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</si>
  <si>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</si>
  <si>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</si>
  <si>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</si>
  <si>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</si>
  <si>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</si>
  <si>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</si>
  <si>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</si>
  <si>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</si>
  <si>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</si>
  <si>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</si>
  <si>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</si>
  <si>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</si>
  <si>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</si>
  <si>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</si>
  <si>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</si>
  <si>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</si>
  <si>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</si>
  <si>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</si>
  <si>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</si>
  <si>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</si>
  <si>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</si>
  <si>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</si>
  <si>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</si>
  <si>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</si>
  <si>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</si>
  <si>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</si>
  <si>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</si>
  <si>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</si>
  <si>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</si>
  <si>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</si>
  <si>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</si>
  <si>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</si>
  <si>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</si>
  <si>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</si>
  <si>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</si>
  <si>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</si>
  <si>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</si>
  <si>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</si>
  <si>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</si>
  <si>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</si>
  <si>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</si>
  <si>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</si>
  <si>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</si>
  <si>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</si>
  <si>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</si>
  <si>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</si>
  <si>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</si>
  <si>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</si>
  <si>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</si>
  <si>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</si>
  <si>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</si>
  <si>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</si>
  <si>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</si>
  <si>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</si>
  <si>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</si>
  <si>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</si>
  <si>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</si>
  <si>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</si>
  <si>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</si>
  <si>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</si>
  <si>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</si>
  <si>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</si>
  <si>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</si>
  <si>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</si>
  <si>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</si>
  <si>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</si>
  <si>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</si>
  <si>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</si>
  <si>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</si>
  <si>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</si>
  <si>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</si>
  <si>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</si>
  <si>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</si>
  <si>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</si>
  <si>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</si>
  <si>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</si>
  <si>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</si>
  <si>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</si>
  <si>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</si>
  <si>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</si>
  <si>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</si>
  <si>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</si>
  <si>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</si>
  <si>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</si>
  <si>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</si>
  <si>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</si>
  <si>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</si>
  <si>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</si>
  <si>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</si>
  <si>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</si>
  <si>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</si>
  <si>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</si>
  <si>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</si>
  <si>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</si>
  <si>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</si>
  <si>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</si>
  <si>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</si>
  <si>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</si>
  <si>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</si>
  <si>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</si>
  <si>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</si>
  <si>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</si>
  <si>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</si>
  <si>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</si>
  <si>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</si>
  <si>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</si>
  <si>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</si>
  <si>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</si>
  <si>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</si>
  <si>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</si>
  <si>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</si>
  <si>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</si>
  <si>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</si>
  <si>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</si>
  <si>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</si>
  <si>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</si>
  <si>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</si>
  <si>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</si>
  <si>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</si>
  <si>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</si>
  <si>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</si>
  <si>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</si>
  <si>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</si>
  <si>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</si>
  <si>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</si>
  <si>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</si>
  <si>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</si>
  <si>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</si>
  <si>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</si>
  <si>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</si>
  <si>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</si>
  <si>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</si>
  <si>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</si>
  <si>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</si>
  <si>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</si>
  <si>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</si>
  <si>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</si>
  <si>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</si>
  <si>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</si>
  <si>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</si>
  <si>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</si>
  <si>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</si>
  <si>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</si>
  <si>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</si>
  <si>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</si>
  <si>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</si>
  <si>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</si>
  <si>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</si>
  <si>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</si>
  <si>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</si>
  <si>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</si>
  <si>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</si>
  <si>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</si>
  <si>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</si>
  <si>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</si>
  <si>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</si>
  <si>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</si>
  <si>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</si>
  <si>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</si>
  <si>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</si>
  <si>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</si>
  <si>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</si>
  <si>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</si>
  <si>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</si>
  <si>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</si>
  <si>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</si>
  <si>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</si>
  <si>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</si>
  <si>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</si>
  <si>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</si>
  <si>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</si>
  <si>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</si>
  <si>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</si>
  <si>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</si>
  <si>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</si>
  <si>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</si>
  <si>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</si>
  <si>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</si>
  <si>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</si>
  <si>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</si>
  <si>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</si>
  <si>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</si>
  <si>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</si>
  <si>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</si>
  <si>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</si>
  <si>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</si>
  <si>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</si>
  <si>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</si>
  <si>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</si>
  <si>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</si>
  <si>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</si>
  <si>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</si>
  <si>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</si>
  <si>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</si>
  <si>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</si>
  <si>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</si>
  <si>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</si>
  <si>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</si>
  <si>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</si>
  <si>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</si>
  <si>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</si>
  <si>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</si>
  <si>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</si>
  <si>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</si>
  <si>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</si>
  <si>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</si>
  <si>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</si>
  <si>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</si>
  <si>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</si>
  <si>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</si>
  <si>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</si>
  <si>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</si>
  <si>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</si>
  <si>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</si>
  <si>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</si>
  <si>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</si>
  <si>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</si>
  <si>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</si>
  <si>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</si>
  <si>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</si>
  <si>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</si>
  <si>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</si>
  <si>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</si>
  <si>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</si>
  <si>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</si>
  <si>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</si>
  <si>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</si>
  <si>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</si>
  <si>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</si>
  <si>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</si>
  <si>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</si>
  <si>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</si>
  <si>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</si>
  <si>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</si>
  <si>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</si>
  <si>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</si>
  <si>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</si>
  <si>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</si>
  <si>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</si>
  <si>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</si>
  <si>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</si>
  <si>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</si>
  <si>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</si>
  <si>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</si>
  <si>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</si>
  <si>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</si>
  <si>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</si>
  <si>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</si>
  <si>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</si>
  <si>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</si>
  <si>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</si>
  <si>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</si>
  <si>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</si>
  <si>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</si>
  <si>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</si>
  <si>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</si>
  <si>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</si>
  <si>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</si>
  <si>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</si>
  <si>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</si>
  <si>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</si>
  <si>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</si>
  <si>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</si>
  <si>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</si>
  <si>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</si>
  <si>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</si>
  <si>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</si>
  <si>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</si>
  <si>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</si>
  <si>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</si>
  <si>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</si>
  <si>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</si>
  <si>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</si>
  <si>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</si>
  <si>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</si>
  <si>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</si>
  <si>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</si>
  <si>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</si>
  <si>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</si>
  <si>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</si>
  <si>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</si>
  <si>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</si>
  <si>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</si>
  <si>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</si>
  <si>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</si>
  <si>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</si>
  <si>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</si>
  <si>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</si>
  <si>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</si>
  <si>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</si>
  <si>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</si>
  <si>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</si>
  <si>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</si>
  <si>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</si>
  <si>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</si>
  <si>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</si>
  <si>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</si>
  <si>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</si>
  <si>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</si>
  <si>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</si>
  <si>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</si>
  <si>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</si>
  <si>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</si>
  <si>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</si>
  <si>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</si>
  <si>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</si>
  <si>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</si>
  <si>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</si>
  <si>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</si>
  <si>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</si>
  <si>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</si>
  <si>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</si>
  <si>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</si>
  <si>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</si>
  <si>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</si>
  <si>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</si>
  <si>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</si>
  <si>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</si>
  <si>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</si>
  <si>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</si>
  <si>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</si>
  <si>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</si>
  <si>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</si>
  <si>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</si>
  <si>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</si>
  <si>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</si>
  <si>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</si>
  <si>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</si>
  <si>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</si>
  <si>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</si>
  <si>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</si>
  <si>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</si>
  <si>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</si>
  <si>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</si>
  <si>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</si>
  <si>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</si>
  <si>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</si>
  <si>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</si>
  <si>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</si>
  <si>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</si>
  <si>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</si>
  <si>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</si>
  <si>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</si>
  <si>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</si>
  <si>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</si>
  <si>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</si>
  <si>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</si>
  <si>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</si>
  <si>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</si>
  <si>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</si>
  <si>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</si>
  <si>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</si>
  <si>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</si>
  <si>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</si>
  <si>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</si>
  <si>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</si>
  <si>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</si>
  <si>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</si>
  <si>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</si>
  <si>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</si>
  <si>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</si>
  <si>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</si>
  <si>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</si>
  <si>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</si>
  <si>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</si>
  <si>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</si>
  <si>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</si>
  <si>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</si>
  <si>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</si>
  <si>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</si>
  <si>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</si>
  <si>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</si>
  <si>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</si>
  <si>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</si>
  <si>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</si>
  <si>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</si>
  <si>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</si>
  <si>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</si>
  <si>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</si>
  <si>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</si>
  <si>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</si>
  <si>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</si>
  <si>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</si>
  <si>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</si>
  <si>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</si>
  <si>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</si>
  <si>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</si>
  <si>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</si>
  <si>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</si>
  <si>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</si>
  <si>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</si>
  <si>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</si>
  <si>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</si>
  <si>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</si>
  <si>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</si>
  <si>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</si>
  <si>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</si>
  <si>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</si>
  <si>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</si>
  <si>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</si>
  <si>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</si>
  <si>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</si>
  <si>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</si>
  <si>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</si>
  <si>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</si>
  <si>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</si>
  <si>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</si>
  <si>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</si>
  <si>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</si>
  <si>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</si>
  <si>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</si>
  <si>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</si>
  <si>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</si>
  <si>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</si>
  <si>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</si>
  <si>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</si>
  <si>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</si>
  <si>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</si>
  <si>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</si>
  <si>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</si>
  <si>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</si>
  <si>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</si>
  <si>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</si>
  <si>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</si>
  <si>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</si>
  <si>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</si>
  <si>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</si>
  <si>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</si>
  <si>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</si>
  <si>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</si>
  <si>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</si>
  <si>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</si>
  <si>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</si>
  <si>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</si>
  <si>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</si>
  <si>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</si>
  <si>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</si>
  <si>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</si>
  <si>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</si>
  <si>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</si>
  <si>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</si>
  <si>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</si>
  <si>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</si>
  <si>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</si>
  <si>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</si>
  <si>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</si>
  <si>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</si>
  <si>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</si>
  <si>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</si>
  <si>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</si>
  <si>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</si>
  <si>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</si>
  <si>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</si>
  <si>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</si>
  <si>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</si>
  <si>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</si>
  <si>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</si>
  <si>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</si>
  <si>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</si>
  <si>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</si>
  <si>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</si>
  <si>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</si>
  <si>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</si>
  <si>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</si>
  <si>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</si>
  <si>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</si>
  <si>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</si>
  <si>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</si>
  <si>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</si>
  <si>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</si>
  <si>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</si>
  <si>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</si>
  <si>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</si>
  <si>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</si>
  <si>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</si>
  <si>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</si>
  <si>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</si>
  <si>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</si>
  <si>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</si>
  <si>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</si>
  <si>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</si>
  <si>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</si>
  <si>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</si>
  <si>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</si>
  <si>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</si>
  <si>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</si>
  <si>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</si>
  <si>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</si>
  <si>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</si>
  <si>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</si>
  <si>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</si>
  <si>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</si>
  <si>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</si>
  <si>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</si>
  <si>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</si>
  <si>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</si>
  <si>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</si>
  <si>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</si>
  <si>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</si>
  <si>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</si>
  <si>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</si>
  <si>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</si>
  <si>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</si>
  <si>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</si>
  <si>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</si>
  <si>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</si>
  <si>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</si>
  <si>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</si>
  <si>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</si>
  <si>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</si>
  <si>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</si>
  <si>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</si>
  <si>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</si>
  <si>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</si>
  <si>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</si>
  <si>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</si>
  <si>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</si>
  <si>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</si>
  <si>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</si>
  <si>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</si>
  <si>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</si>
  <si>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</si>
  <si>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</si>
  <si>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</si>
  <si>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</si>
  <si>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</si>
  <si>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</si>
  <si>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</si>
  <si>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</si>
  <si>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</si>
  <si>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</si>
  <si>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</si>
  <si>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</si>
  <si>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</si>
  <si>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</si>
  <si>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</si>
  <si>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</si>
  <si>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</si>
  <si>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</si>
  <si>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</si>
  <si>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</si>
  <si>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</si>
  <si>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</si>
  <si>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</si>
  <si>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</si>
  <si>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</si>
  <si>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</si>
  <si>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</si>
  <si>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</si>
  <si>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</si>
  <si>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</si>
  <si>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</si>
  <si>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</si>
  <si>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</si>
  <si>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</si>
  <si>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</si>
  <si>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</si>
  <si>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</si>
  <si>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</si>
  <si>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</si>
  <si>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</si>
  <si>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</si>
  <si>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</si>
  <si>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</si>
  <si>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</si>
  <si>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</si>
  <si>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</si>
  <si>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</si>
  <si>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</si>
  <si>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</si>
  <si>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</si>
  <si>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</si>
  <si>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</si>
  <si>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</si>
  <si>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</si>
  <si>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</si>
  <si>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</si>
  <si>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</si>
  <si>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</si>
  <si>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</si>
  <si>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</si>
  <si>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</si>
  <si>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</si>
  <si>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</si>
  <si>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</si>
  <si>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</si>
  <si>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</si>
  <si>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</si>
  <si>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</si>
  <si>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</si>
  <si>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</si>
  <si>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</si>
  <si>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</si>
  <si>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</si>
  <si>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</si>
  <si>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</si>
  <si>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</si>
  <si>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</si>
  <si>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</si>
  <si>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</si>
  <si>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</si>
  <si>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</si>
  <si>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</si>
  <si>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</si>
  <si>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</si>
  <si>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</si>
  <si>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</si>
  <si>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</si>
  <si>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</si>
  <si>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</si>
  <si>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</si>
  <si>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</si>
  <si>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</si>
  <si>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</si>
  <si>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</si>
  <si>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</si>
  <si>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</si>
  <si>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</si>
  <si>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</si>
  <si>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</si>
  <si>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</si>
  <si>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</si>
  <si>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</si>
  <si>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</si>
  <si>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</si>
  <si>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</si>
  <si>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</si>
  <si>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</si>
  <si>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</si>
  <si>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</si>
  <si>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</si>
  <si>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</si>
  <si>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</si>
  <si>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</si>
  <si>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</si>
  <si>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</si>
  <si>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</si>
  <si>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</si>
  <si>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</si>
  <si>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</si>
  <si>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</si>
  <si>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</si>
  <si>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</si>
  <si>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</si>
  <si>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</si>
  <si>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</si>
  <si>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</si>
  <si>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</si>
  <si>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</si>
  <si>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</si>
  <si>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</si>
  <si>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</si>
  <si>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</si>
  <si>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</si>
  <si>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</si>
  <si>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</si>
  <si>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</si>
  <si>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</si>
  <si>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</si>
  <si>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</si>
  <si>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</si>
  <si>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</si>
  <si>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</si>
  <si>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</si>
  <si>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</si>
  <si>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</si>
  <si>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</si>
  <si>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</si>
  <si>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</si>
  <si>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</si>
  <si>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</si>
  <si>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</si>
  <si>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</si>
  <si>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</si>
  <si>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</si>
  <si>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</si>
  <si>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</si>
  <si>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</si>
  <si>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</si>
  <si>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</si>
  <si>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</si>
  <si>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</si>
  <si>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</si>
  <si>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</si>
  <si>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</si>
  <si>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</si>
  <si>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</si>
  <si>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</si>
  <si>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</si>
  <si>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</si>
  <si>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</si>
  <si>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</si>
  <si>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</si>
  <si>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</si>
  <si>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</si>
  <si>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</si>
  <si>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</si>
  <si>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</si>
  <si>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</si>
  <si>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</si>
  <si>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</si>
  <si>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</si>
  <si>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</si>
  <si>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</si>
  <si>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</si>
  <si>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</si>
  <si>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</si>
  <si>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</si>
  <si>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</si>
  <si>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</si>
  <si>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</si>
  <si>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</si>
  <si>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</si>
  <si>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</si>
  <si>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</si>
  <si>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</si>
  <si>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</si>
  <si>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</si>
  <si>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</si>
  <si>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</si>
  <si>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</si>
  <si>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</si>
  <si>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</si>
  <si>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</si>
  <si>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</si>
  <si>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</si>
  <si>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</si>
  <si>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</si>
  <si>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</si>
  <si>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</si>
  <si>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</si>
  <si>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</si>
  <si>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</si>
  <si>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</si>
  <si>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</si>
  <si>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</si>
  <si>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</si>
  <si>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</si>
  <si>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</si>
  <si>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</si>
  <si>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</si>
  <si>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</si>
  <si>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</si>
  <si>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</si>
  <si>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</si>
  <si>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</si>
  <si>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</si>
  <si>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</si>
  <si>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</si>
  <si>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</si>
  <si>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</si>
  <si>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</si>
  <si>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</si>
  <si>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</si>
  <si>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</si>
  <si>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</si>
  <si>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</si>
  <si>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</si>
  <si>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</si>
  <si>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</si>
  <si>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</si>
  <si>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</si>
  <si>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</si>
  <si>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</si>
  <si>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</si>
  <si>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</si>
  <si>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</si>
  <si>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</si>
  <si>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</si>
  <si>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</si>
  <si>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</si>
  <si>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</si>
  <si>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</si>
  <si>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</si>
  <si>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</si>
  <si>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</si>
  <si>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</si>
  <si>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</si>
  <si>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</si>
  <si>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</si>
  <si>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</si>
  <si>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</si>
  <si>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</si>
  <si>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</si>
  <si>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</si>
  <si>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</si>
  <si>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</si>
  <si>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</si>
  <si>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</si>
  <si>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</si>
  <si>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</si>
  <si>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</si>
  <si>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</si>
  <si>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</si>
  <si>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</si>
  <si>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</si>
  <si>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</si>
  <si>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</si>
  <si>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</si>
  <si>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</si>
  <si>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</si>
  <si>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</si>
  <si>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</si>
  <si>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</si>
  <si>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</si>
  <si>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</si>
  <si>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</si>
  <si>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</si>
  <si>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</si>
  <si>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</si>
  <si>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</si>
  <si>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</si>
  <si>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</si>
  <si>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</si>
  <si>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</si>
  <si>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</si>
  <si>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</si>
  <si>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</si>
  <si>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</si>
  <si>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</si>
  <si>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</si>
  <si>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</si>
  <si>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</si>
  <si>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</si>
  <si>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</si>
  <si>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</si>
  <si>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</si>
  <si>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</si>
  <si>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</si>
  <si>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</si>
  <si>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</si>
  <si>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</si>
  <si>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</si>
  <si>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</si>
  <si>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</si>
  <si>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</si>
  <si>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</si>
  <si>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</si>
  <si>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</si>
  <si>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</si>
  <si>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</si>
  <si>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</si>
  <si>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</si>
  <si>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</si>
  <si>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</si>
  <si>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</si>
  <si>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</si>
  <si>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</si>
  <si>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</si>
  <si>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</si>
  <si>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</si>
  <si>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</si>
  <si>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</si>
  <si>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</si>
  <si>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</si>
  <si>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</si>
  <si>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</si>
  <si>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</si>
  <si>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</si>
  <si>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</si>
  <si>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</si>
  <si>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</si>
  <si>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</si>
  <si>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</si>
  <si>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</si>
  <si>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</si>
  <si>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</si>
  <si>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</si>
  <si>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</si>
  <si>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</si>
  <si>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</si>
  <si>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</si>
  <si>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</si>
  <si>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</si>
  <si>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</si>
  <si>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</si>
  <si>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</si>
  <si>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</si>
  <si>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</si>
  <si>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</si>
  <si>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</si>
  <si>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</si>
  <si>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</si>
  <si>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</si>
  <si>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</si>
  <si>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</si>
  <si>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</si>
  <si>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</si>
  <si>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</si>
  <si>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</si>
  <si>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</si>
  <si>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</si>
  <si>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</si>
  <si>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</si>
  <si>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</si>
  <si>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</si>
  <si>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</si>
  <si>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</si>
  <si>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</si>
  <si>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</si>
  <si>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</si>
  <si>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</si>
  <si>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</si>
  <si>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</si>
  <si>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</si>
  <si>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</si>
  <si>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</si>
  <si>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</si>
  <si>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</si>
  <si>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</si>
  <si>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</si>
  <si>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</si>
  <si>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</si>
  <si>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</si>
  <si>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</si>
  <si>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</si>
  <si>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</si>
  <si>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</si>
  <si>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</si>
  <si>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</si>
  <si>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</si>
  <si>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</si>
  <si>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</si>
  <si>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</si>
  <si>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</si>
  <si>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</si>
  <si>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</si>
  <si>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</si>
  <si>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</si>
  <si>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</si>
  <si>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</si>
  <si>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</si>
  <si>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</si>
  <si>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</si>
  <si>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</si>
  <si>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</si>
  <si>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</si>
  <si>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</si>
  <si>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</si>
  <si>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</si>
  <si>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</si>
  <si>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</si>
  <si>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</si>
  <si>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</si>
  <si>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</si>
  <si>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</si>
  <si>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</si>
  <si>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</si>
  <si>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</si>
  <si>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</si>
  <si>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</si>
  <si>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</si>
  <si>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</si>
  <si>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</si>
  <si>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</si>
  <si>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</si>
  <si>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</si>
  <si>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</si>
  <si>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</si>
  <si>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</si>
  <si>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</si>
  <si>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</si>
  <si>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</si>
  <si>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</si>
  <si>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</si>
  <si>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</si>
  <si>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</si>
  <si>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</si>
  <si>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</si>
  <si>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</si>
  <si>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</si>
  <si>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</si>
  <si>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</si>
  <si>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</si>
  <si>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</si>
  <si>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</si>
  <si>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</si>
  <si>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</si>
  <si>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</si>
  <si>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</si>
  <si>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</si>
  <si>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</si>
  <si>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</si>
  <si>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</si>
  <si>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</si>
  <si>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</si>
  <si>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</si>
  <si>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</si>
  <si>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</si>
  <si>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</si>
  <si>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</si>
  <si>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</si>
  <si>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</si>
  <si>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</si>
  <si>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</si>
  <si>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</si>
  <si>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</si>
  <si>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</si>
  <si>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</si>
  <si>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</si>
  <si>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</si>
  <si>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</si>
  <si>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</si>
  <si>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</si>
  <si>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</si>
  <si>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</si>
  <si>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</si>
  <si>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</si>
  <si>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</si>
  <si>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</si>
  <si>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</si>
  <si>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</si>
  <si>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</si>
  <si>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</si>
  <si>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</si>
  <si>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</si>
  <si>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</si>
  <si>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</si>
  <si>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</si>
  <si>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</si>
  <si>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</si>
  <si>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</si>
  <si>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</si>
  <si>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</si>
  <si>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</si>
  <si>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</si>
  <si>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</si>
  <si>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</si>
  <si>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</si>
  <si>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</si>
  <si>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</si>
  <si>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</si>
  <si>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</si>
  <si>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</si>
  <si>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</si>
  <si>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</si>
  <si>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</si>
  <si>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</si>
  <si>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</si>
  <si>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</si>
  <si>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</si>
  <si>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</si>
  <si>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</si>
  <si>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</si>
  <si>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</si>
  <si>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</si>
  <si>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</si>
  <si>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</si>
  <si>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</si>
  <si>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</si>
  <si>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</si>
  <si>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</si>
  <si>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</si>
  <si>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</si>
  <si>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</si>
  <si>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</si>
  <si>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</si>
  <si>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</si>
  <si>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</si>
  <si>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</si>
  <si>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</si>
  <si>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</si>
  <si>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</si>
  <si>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</si>
  <si>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</si>
  <si>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</si>
  <si>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</si>
  <si>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</si>
  <si>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</si>
  <si>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</si>
  <si>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</si>
  <si>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</si>
  <si>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</si>
  <si>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</si>
  <si>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</si>
  <si>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</si>
  <si>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</si>
  <si>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</si>
  <si>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</si>
  <si>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</si>
  <si>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</si>
  <si>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</si>
  <si>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</si>
  <si>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</si>
  <si>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</si>
  <si>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</si>
  <si>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</si>
  <si>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</si>
  <si>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</si>
  <si>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</si>
  <si>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</si>
  <si>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</si>
  <si>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</si>
  <si>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</si>
  <si>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</si>
  <si>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</si>
  <si>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</si>
  <si>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</si>
  <si>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</si>
  <si>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</si>
  <si>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</si>
  <si>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</si>
  <si>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</si>
  <si>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</si>
  <si>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</si>
  <si>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</si>
  <si>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</si>
  <si>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</si>
  <si>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</si>
  <si>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</si>
  <si>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</si>
  <si>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</si>
  <si>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</si>
  <si>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</si>
  <si>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</si>
  <si>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</si>
  <si>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</si>
  <si>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</si>
  <si>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</si>
  <si>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</si>
  <si>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</si>
  <si>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</si>
  <si>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</si>
  <si>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</si>
  <si>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</si>
  <si>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</si>
  <si>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</si>
  <si>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</si>
  <si>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</si>
  <si>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</si>
  <si>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</si>
  <si>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</si>
  <si>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</si>
  <si>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</si>
  <si>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</si>
  <si>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</si>
  <si>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</si>
  <si>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</si>
  <si>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</si>
  <si>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</si>
  <si>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</si>
  <si>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</si>
  <si>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</si>
  <si>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</si>
  <si>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</si>
  <si>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</si>
  <si>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</si>
  <si>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</si>
  <si>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</si>
  <si>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</si>
  <si>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</si>
  <si>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</si>
  <si>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</si>
  <si>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</si>
  <si>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</si>
  <si>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</si>
  <si>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</si>
  <si>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</si>
  <si>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</si>
  <si>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</si>
  <si>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</si>
  <si>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</si>
  <si>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</si>
  <si>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</si>
  <si>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</si>
  <si>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</si>
  <si>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</si>
  <si>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</si>
  <si>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</si>
  <si>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</si>
  <si>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</si>
  <si>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</si>
  <si>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</si>
  <si>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</si>
  <si>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</si>
  <si>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</si>
  <si>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</si>
  <si>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</si>
  <si>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</si>
  <si>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</si>
  <si>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</si>
  <si>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</si>
  <si>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</si>
  <si>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</si>
  <si>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</si>
  <si>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</si>
  <si>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</si>
  <si>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</si>
  <si>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</si>
  <si>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</si>
  <si>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</si>
  <si>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</si>
  <si>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</si>
  <si>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</si>
  <si>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</si>
  <si>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</si>
  <si>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</si>
  <si>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</si>
  <si>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</si>
  <si>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</si>
  <si>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</si>
  <si>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</si>
  <si>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</si>
  <si>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</si>
  <si>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</si>
  <si>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</si>
  <si>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</si>
  <si>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</si>
  <si>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</si>
  <si>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</si>
  <si>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</si>
  <si>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</si>
  <si>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</si>
  <si>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</si>
  <si>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</si>
  <si>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</si>
  <si>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</si>
  <si>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</si>
  <si>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</si>
  <si>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</si>
  <si>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</si>
  <si>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</si>
  <si>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</si>
  <si>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</si>
  <si>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</si>
  <si>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</si>
  <si>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</si>
  <si>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</si>
  <si>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</si>
  <si>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</si>
  <si>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</si>
  <si>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</si>
  <si>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</si>
  <si>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</si>
  <si>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</si>
  <si>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</si>
  <si>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</si>
  <si>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</si>
  <si>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</si>
  <si>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</si>
  <si>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</si>
  <si>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</si>
  <si>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</si>
  <si>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</si>
  <si>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</si>
  <si>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</si>
  <si>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</si>
  <si>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</si>
  <si>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</si>
  <si>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</si>
  <si>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</si>
  <si>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</si>
  <si>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</si>
  <si>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</si>
  <si>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</si>
  <si>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</si>
  <si>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</si>
  <si>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</si>
  <si>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</si>
  <si>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</si>
  <si>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</si>
  <si>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</si>
  <si>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</si>
  <si>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</si>
  <si>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</si>
  <si>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</si>
  <si>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</si>
  <si>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</si>
  <si>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</si>
  <si>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</si>
  <si>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</si>
  <si>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</si>
  <si>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</si>
  <si>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</si>
  <si>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</si>
  <si>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</si>
  <si>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</si>
  <si>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</si>
  <si>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</si>
  <si>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</si>
  <si>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</si>
  <si>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</si>
  <si>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</si>
  <si>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</si>
  <si>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</si>
  <si>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</si>
  <si>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</si>
  <si>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</si>
  <si>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</si>
  <si>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</si>
  <si>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</si>
  <si>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</si>
  <si>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</si>
  <si>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</si>
  <si>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</si>
  <si>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</si>
  <si>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</si>
  <si>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</si>
  <si>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</si>
  <si>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</si>
  <si>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</si>
  <si>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</si>
  <si>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</si>
  <si>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</si>
  <si>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</si>
  <si>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</si>
  <si>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</si>
  <si>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</si>
  <si>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</si>
  <si>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</si>
  <si>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</si>
  <si>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</si>
  <si>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</si>
  <si>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</si>
  <si>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</si>
  <si>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</si>
  <si>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</si>
  <si>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</si>
  <si>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</si>
  <si>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</si>
  <si>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</si>
  <si>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</si>
  <si>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</si>
  <si>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</si>
  <si>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</si>
  <si>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</si>
  <si>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</si>
  <si>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</si>
  <si>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</si>
  <si>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</si>
  <si>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</si>
  <si>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</si>
  <si>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</si>
  <si>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</si>
  <si>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</si>
  <si>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</si>
  <si>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</si>
  <si>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</si>
  <si>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</si>
  <si>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</si>
  <si>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</si>
  <si>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</si>
  <si>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</si>
  <si>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</si>
  <si>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</si>
  <si>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</si>
  <si>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</si>
  <si>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</si>
  <si>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</si>
  <si>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</si>
  <si>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</si>
  <si>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</si>
  <si>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</si>
  <si>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</si>
  <si>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</si>
  <si>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</si>
  <si>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</si>
  <si>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</si>
  <si>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</si>
  <si>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</si>
  <si>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</si>
  <si>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</si>
  <si>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</si>
  <si>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</si>
  <si>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</si>
  <si>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</si>
  <si>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</si>
  <si>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</si>
  <si>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</si>
  <si>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</si>
  <si>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</si>
  <si>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</si>
  <si>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</si>
  <si>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</si>
  <si>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</si>
  <si>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</si>
  <si>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</si>
  <si>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</si>
  <si>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</si>
  <si>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</si>
  <si>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</si>
  <si>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</si>
  <si>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</si>
  <si>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</si>
  <si>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</si>
  <si>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</si>
  <si>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</si>
  <si>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</si>
  <si>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</si>
  <si>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</si>
  <si>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</si>
  <si>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</si>
  <si>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</si>
  <si>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</si>
  <si>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</si>
  <si>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</si>
  <si>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</si>
  <si>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</si>
  <si>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</si>
  <si>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</si>
  <si>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</si>
  <si>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</si>
  <si>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</si>
  <si>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</si>
  <si>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</si>
  <si>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</si>
  <si>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</si>
  <si>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</si>
  <si>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</si>
  <si>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</si>
  <si>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</si>
  <si>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</si>
  <si>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</si>
  <si>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</si>
  <si>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</si>
  <si>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</si>
  <si>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</si>
  <si>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</si>
  <si>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</si>
  <si>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</si>
  <si>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</si>
  <si>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</si>
  <si>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</si>
  <si>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</si>
  <si>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</si>
  <si>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</si>
  <si>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</si>
  <si>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</si>
  <si>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</si>
  <si>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</si>
  <si>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</si>
  <si>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</si>
  <si>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</si>
  <si>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</si>
  <si>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</si>
  <si>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</si>
  <si>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</si>
  <si>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</si>
  <si>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</si>
  <si>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</si>
  <si>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</si>
  <si>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</si>
  <si>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</si>
  <si>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</si>
  <si>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</si>
  <si>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</si>
  <si>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</si>
  <si>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</si>
  <si>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</si>
  <si>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</si>
  <si>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</si>
  <si>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</si>
  <si>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</si>
  <si>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</si>
  <si>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</si>
  <si>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</si>
  <si>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</si>
  <si>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</si>
  <si>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</si>
  <si>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</si>
  <si>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</si>
  <si>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</si>
  <si>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</si>
  <si>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</si>
  <si>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</si>
  <si>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</si>
  <si>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</si>
  <si>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</si>
  <si>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</si>
  <si>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</si>
  <si>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</si>
  <si>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</si>
  <si>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</si>
  <si>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</si>
  <si>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</si>
  <si>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</si>
  <si>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</si>
  <si>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</si>
  <si>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</si>
  <si>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</si>
  <si>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</si>
  <si>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</si>
  <si>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</si>
  <si>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</si>
  <si>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</si>
  <si>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</si>
  <si>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</si>
  <si>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</si>
  <si>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</si>
  <si>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</si>
  <si>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</si>
  <si>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</si>
  <si>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</si>
  <si>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</si>
  <si>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</si>
  <si>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</si>
  <si>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</si>
  <si>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</si>
  <si>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</si>
  <si>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</si>
  <si>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</si>
  <si>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</si>
  <si>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</si>
  <si>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</si>
  <si>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</si>
  <si>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</si>
  <si>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</si>
  <si>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</si>
  <si>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</si>
  <si>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</si>
  <si>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</si>
  <si>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</si>
  <si>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</si>
  <si>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</si>
  <si>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</si>
  <si>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</si>
  <si>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</si>
  <si>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</si>
  <si>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</si>
  <si>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</si>
  <si>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</si>
  <si>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</si>
  <si>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</si>
  <si>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</si>
  <si>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</si>
  <si>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</si>
  <si>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</si>
  <si>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</si>
  <si>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</si>
  <si>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</si>
  <si>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</si>
  <si>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</si>
  <si>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</si>
  <si>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</si>
  <si>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</si>
  <si>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</si>
  <si>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</si>
  <si>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</si>
  <si>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</si>
  <si>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</si>
  <si>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</si>
  <si>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</si>
  <si>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</si>
  <si>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</si>
  <si>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</si>
  <si>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</si>
  <si>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</si>
  <si>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</si>
  <si>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</si>
  <si>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</si>
  <si>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</si>
  <si>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</si>
  <si>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</si>
  <si>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</si>
  <si>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</si>
  <si>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</si>
  <si>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</si>
  <si>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</si>
  <si>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</si>
  <si>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</si>
  <si>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</si>
  <si>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</si>
  <si>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</si>
  <si>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</si>
  <si>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</si>
  <si>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</si>
  <si>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</si>
  <si>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</si>
  <si>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</si>
  <si>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</si>
  <si>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</si>
  <si>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</si>
  <si>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</si>
  <si>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</si>
  <si>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</si>
  <si>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</si>
  <si>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</si>
  <si>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</si>
  <si>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</si>
  <si>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</si>
  <si>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</si>
  <si>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</si>
  <si>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</si>
  <si>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</si>
  <si>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</si>
  <si>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</si>
  <si>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</si>
  <si>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</si>
  <si>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</si>
  <si>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</si>
  <si>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</si>
  <si>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</si>
  <si>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</si>
  <si>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</si>
  <si>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</si>
  <si>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</si>
  <si>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</si>
  <si>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</si>
  <si>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</si>
  <si>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</si>
  <si>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</si>
  <si>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</si>
  <si>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</si>
  <si>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</si>
  <si>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</si>
  <si>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</si>
  <si>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</si>
  <si>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</si>
  <si>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</si>
  <si>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</si>
  <si>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</si>
  <si>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</si>
  <si>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</si>
  <si>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</si>
  <si>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</si>
  <si>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</si>
  <si>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</si>
  <si>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</si>
  <si>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</si>
  <si>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</si>
  <si>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</si>
  <si>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</si>
  <si>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</si>
  <si>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</si>
  <si>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</si>
  <si>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</si>
  <si>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</si>
  <si>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</si>
  <si>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</si>
  <si>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</si>
  <si>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</si>
  <si>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</si>
  <si>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</si>
  <si>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</si>
  <si>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</si>
  <si>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</si>
  <si>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</si>
  <si>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</si>
  <si>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</si>
  <si>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</si>
  <si>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</si>
  <si>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</si>
  <si>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</si>
  <si>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</si>
  <si>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</si>
  <si>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</si>
  <si>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</si>
  <si>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</si>
  <si>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</si>
  <si>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</si>
  <si>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</si>
  <si>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</si>
  <si>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</si>
  <si>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</si>
  <si>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</si>
  <si>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</si>
  <si>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</si>
  <si>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</si>
  <si>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</si>
  <si>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</si>
  <si>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</si>
  <si>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</si>
  <si>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</si>
  <si>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</si>
  <si>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</si>
  <si>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</si>
  <si>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</si>
  <si>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</si>
  <si>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</si>
  <si>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</si>
  <si>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</si>
  <si>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</si>
  <si>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</si>
  <si>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</si>
  <si>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</si>
  <si>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</si>
  <si>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</si>
  <si>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</si>
  <si>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</si>
  <si>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</si>
  <si>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</si>
  <si>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</si>
  <si>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</si>
  <si>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</si>
  <si>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</si>
  <si>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</si>
  <si>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</si>
  <si>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</si>
  <si>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</si>
  <si>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</si>
  <si>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</si>
  <si>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</si>
  <si>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</si>
  <si>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</si>
  <si>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</si>
  <si>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</si>
  <si>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</si>
  <si>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</si>
  <si>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</si>
  <si>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</si>
  <si>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</si>
  <si>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</si>
  <si>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</si>
  <si>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</si>
  <si>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</si>
  <si>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</si>
  <si>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</si>
  <si>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</si>
  <si>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</si>
  <si>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</si>
  <si>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</si>
  <si>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</si>
  <si>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</si>
  <si>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</si>
  <si>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</si>
  <si>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</si>
  <si>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</si>
  <si>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</si>
  <si>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</si>
  <si>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</si>
  <si>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</si>
  <si>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</si>
  <si>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</si>
  <si>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</si>
  <si>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</si>
  <si>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</si>
  <si>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</si>
  <si>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</si>
  <si>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</si>
  <si>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</si>
  <si>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</si>
  <si>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</si>
  <si>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</si>
  <si>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</si>
  <si>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</si>
  <si>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</si>
  <si>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</si>
  <si>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</si>
  <si>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</si>
  <si>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</si>
  <si>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</si>
  <si>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</si>
  <si>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</si>
  <si>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</si>
  <si>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</si>
  <si>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</si>
  <si>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</si>
  <si>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</si>
  <si>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</si>
  <si>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</si>
  <si>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</si>
  <si>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</si>
  <si>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</si>
  <si>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</si>
  <si>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</si>
  <si>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</si>
  <si>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</si>
  <si>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</si>
  <si>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</si>
  <si>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</si>
  <si>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</si>
  <si>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</si>
  <si>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</si>
  <si>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</si>
  <si>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</si>
  <si>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</si>
  <si>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</si>
  <si>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</si>
  <si>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</si>
  <si>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</si>
  <si>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</si>
  <si>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</si>
  <si>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</si>
  <si>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</si>
  <si>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</si>
  <si>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</si>
  <si>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</si>
  <si>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</si>
  <si>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</si>
  <si>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</si>
  <si>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</si>
  <si>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</si>
  <si>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</si>
  <si>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</si>
  <si>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</si>
  <si>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</si>
  <si>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</si>
  <si>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</si>
  <si>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</si>
  <si>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</si>
  <si>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</si>
  <si>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</si>
  <si>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</si>
  <si>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</si>
  <si>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</si>
  <si>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</si>
  <si>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</si>
  <si>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</si>
  <si>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</si>
  <si>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</si>
  <si>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</si>
  <si>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</si>
  <si>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</si>
  <si>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</si>
  <si>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</si>
  <si>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</si>
  <si>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</si>
  <si>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</si>
  <si>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</si>
  <si>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</si>
  <si>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</si>
  <si>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</si>
  <si>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</si>
  <si>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</si>
  <si>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</si>
  <si>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</si>
  <si>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</si>
  <si>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</si>
  <si>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</si>
  <si>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</si>
  <si>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</si>
  <si>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</si>
  <si>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</si>
  <si>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</si>
  <si>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</si>
  <si>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</si>
  <si>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</si>
  <si>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</si>
  <si>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</si>
  <si>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</si>
  <si>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</si>
  <si>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</si>
  <si>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</si>
  <si>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</si>
  <si>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</si>
  <si>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</si>
  <si>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</si>
  <si>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</si>
  <si>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</si>
  <si>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</si>
  <si>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</si>
  <si>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</si>
  <si>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</si>
  <si>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</si>
  <si>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</si>
  <si>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</si>
  <si>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</si>
  <si>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</si>
  <si>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</si>
  <si>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</si>
  <si>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</si>
  <si>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</si>
  <si>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</si>
  <si>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</si>
  <si>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</si>
  <si>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</si>
  <si>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</si>
  <si>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</si>
  <si>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</si>
  <si>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</si>
  <si>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</si>
  <si>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</si>
  <si>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</si>
  <si>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</si>
  <si>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</si>
  <si>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</si>
  <si>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</si>
  <si>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</si>
  <si>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</si>
  <si>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</si>
  <si>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</si>
  <si>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</si>
  <si>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</si>
  <si>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</si>
  <si>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</si>
  <si>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</si>
  <si>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</si>
  <si>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</si>
  <si>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</si>
  <si>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</si>
  <si>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</si>
  <si>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</si>
  <si>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</si>
  <si>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</si>
  <si>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</si>
  <si>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</si>
  <si>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</si>
  <si>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</si>
  <si>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</si>
  <si>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</si>
  <si>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</si>
  <si>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</si>
  <si>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</si>
  <si>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</si>
  <si>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</si>
  <si>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</si>
  <si>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</si>
  <si>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</si>
  <si>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</si>
  <si>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</si>
  <si>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</si>
  <si>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</si>
  <si>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</si>
  <si>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</si>
  <si>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</si>
  <si>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</si>
  <si>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</si>
  <si>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</si>
  <si>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</si>
  <si>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</si>
  <si>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</si>
  <si>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</si>
  <si>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</si>
  <si>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</si>
  <si>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</si>
  <si>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</si>
  <si>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</si>
  <si>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</si>
  <si>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</si>
  <si>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</si>
  <si>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</si>
  <si>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</si>
  <si>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</si>
  <si>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</si>
  <si>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</si>
  <si>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</si>
  <si>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</si>
  <si>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</si>
  <si>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</si>
  <si>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</si>
  <si>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</si>
  <si>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</si>
  <si>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</si>
  <si>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</si>
  <si>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</si>
  <si>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</si>
  <si>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</si>
  <si>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</si>
  <si>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</si>
  <si>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</si>
  <si>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</si>
  <si>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</si>
  <si>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</si>
  <si>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</si>
  <si>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</si>
  <si>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</si>
  <si>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</si>
  <si>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</si>
  <si>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</si>
  <si>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</si>
  <si>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</si>
  <si>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</si>
  <si>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</si>
  <si>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</si>
  <si>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</si>
  <si>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</si>
  <si>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</si>
  <si>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</si>
  <si>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</si>
  <si>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</si>
  <si>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</si>
  <si>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</si>
  <si>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</si>
  <si>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</si>
  <si>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</si>
  <si>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</si>
  <si>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</si>
  <si>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</si>
  <si>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</si>
  <si>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</si>
  <si>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</si>
  <si>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</si>
  <si>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</si>
  <si>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</si>
  <si>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</si>
  <si>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</si>
  <si>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</si>
  <si>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</si>
  <si>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</si>
  <si>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</si>
  <si>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</si>
  <si>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</si>
  <si>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</si>
  <si>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</si>
  <si>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</si>
  <si>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</si>
  <si>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</si>
  <si>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</si>
  <si>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</si>
  <si>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</si>
  <si>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</si>
  <si>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</si>
  <si>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</si>
  <si>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</si>
  <si>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</si>
  <si>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</si>
  <si>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</si>
  <si>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</si>
  <si>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</si>
  <si>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</si>
  <si>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</si>
  <si>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</si>
  <si>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</si>
  <si>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</si>
  <si>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</si>
  <si>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</si>
  <si>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</si>
  <si>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</si>
  <si>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</si>
  <si>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</si>
  <si>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</si>
  <si>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</si>
  <si>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</si>
  <si>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</si>
  <si>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</si>
  <si>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</si>
  <si>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</si>
  <si>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</si>
  <si>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</si>
  <si>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</si>
  <si>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</si>
  <si>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</si>
  <si>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</si>
  <si>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</si>
  <si>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</si>
  <si>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</si>
  <si>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</si>
  <si>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</si>
  <si>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</si>
  <si>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</si>
  <si>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</si>
  <si>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</si>
  <si>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</si>
  <si>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</si>
  <si>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</si>
  <si>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</si>
  <si>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</si>
  <si>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</si>
  <si>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</si>
  <si>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</si>
  <si>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</si>
  <si>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</si>
  <si>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</si>
  <si>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</si>
  <si>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</si>
  <si>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</si>
  <si>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</si>
  <si>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</si>
  <si>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</si>
  <si>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</si>
  <si>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</si>
  <si>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</si>
  <si>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</si>
  <si>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</si>
  <si>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</si>
  <si>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</si>
  <si>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</si>
  <si>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</si>
  <si>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</si>
  <si>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</si>
  <si>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</si>
  <si>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</si>
  <si>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</si>
  <si>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</si>
  <si>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</si>
  <si>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</si>
  <si>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</si>
  <si>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</si>
  <si>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</si>
  <si>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</si>
  <si>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</si>
  <si>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</si>
  <si>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</si>
  <si>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</si>
  <si>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</si>
  <si>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</si>
  <si>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</si>
  <si>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</si>
  <si>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</si>
  <si>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</si>
  <si>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</si>
  <si>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</si>
  <si>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</si>
  <si>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</si>
  <si>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</si>
  <si>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</si>
  <si>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</si>
  <si>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</si>
  <si>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</si>
  <si>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</si>
  <si>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</si>
  <si>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</si>
  <si>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</si>
  <si>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</si>
  <si>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</si>
  <si>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</si>
  <si>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</si>
  <si>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</si>
  <si>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</si>
  <si>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</si>
  <si>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</si>
  <si>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</si>
  <si>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</si>
  <si>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</si>
  <si>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</si>
  <si>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</si>
  <si>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</si>
  <si>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</si>
  <si>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</si>
  <si>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</si>
  <si>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</si>
  <si>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</si>
  <si>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</si>
  <si>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</si>
  <si>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</si>
  <si>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</si>
  <si>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</si>
  <si>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</si>
  <si>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</si>
  <si>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</si>
  <si>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</si>
  <si>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</si>
  <si>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</si>
  <si>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</si>
  <si>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</si>
  <si>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</si>
  <si>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</si>
  <si>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</si>
  <si>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</si>
  <si>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</si>
  <si>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</si>
  <si>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</si>
  <si>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</si>
  <si>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</si>
  <si>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</si>
  <si>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</si>
  <si>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</si>
  <si>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</si>
  <si>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</si>
  <si>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</si>
  <si>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</si>
  <si>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</si>
  <si>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</si>
  <si>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</si>
  <si>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</si>
  <si>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</si>
  <si>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</si>
  <si>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</si>
  <si>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</si>
  <si>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</si>
  <si>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</si>
  <si>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</si>
  <si>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</si>
  <si>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</si>
  <si>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</si>
  <si>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</si>
  <si>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</si>
  <si>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</si>
  <si>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</si>
  <si>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</si>
  <si>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</si>
  <si>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</si>
  <si>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</si>
  <si>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</si>
  <si>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</si>
  <si>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</si>
  <si>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</si>
  <si>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</si>
  <si>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</si>
  <si>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</si>
  <si>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</si>
  <si>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</si>
  <si>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</si>
  <si>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</si>
  <si>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</si>
  <si>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</si>
  <si>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</si>
  <si>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</si>
  <si>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</si>
  <si>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</si>
  <si>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</si>
  <si>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</si>
  <si>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</si>
  <si>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</si>
  <si>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</si>
  <si>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</si>
  <si>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</si>
  <si>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</si>
  <si>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</si>
  <si>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</si>
  <si>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</si>
  <si>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</si>
  <si>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</si>
  <si>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</si>
  <si>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</si>
  <si>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</si>
  <si>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</si>
  <si>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</si>
  <si>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</si>
  <si>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</si>
  <si>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</si>
  <si>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</si>
  <si>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</si>
  <si>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</si>
  <si>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</si>
  <si>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</si>
  <si>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</si>
  <si>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</si>
  <si>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</si>
  <si>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</si>
  <si>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</si>
  <si>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</si>
  <si>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</si>
  <si>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</si>
  <si>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</si>
  <si>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</si>
  <si>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</si>
  <si>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</si>
  <si>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</si>
  <si>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</si>
  <si>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</si>
  <si>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</si>
  <si>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</si>
  <si>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</si>
  <si>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</si>
  <si>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</si>
  <si>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</si>
  <si>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</si>
  <si>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</si>
  <si>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</si>
  <si>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</si>
  <si>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</si>
  <si>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</si>
  <si>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</si>
  <si>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</si>
  <si>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</si>
  <si>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</si>
  <si>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</si>
  <si>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</si>
  <si>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</si>
  <si>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</si>
  <si>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</si>
  <si>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</si>
  <si>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</si>
  <si>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</si>
  <si>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</si>
  <si>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</si>
  <si>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</si>
  <si>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</si>
  <si>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</si>
  <si>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</si>
  <si>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</si>
  <si>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</si>
  <si>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</si>
  <si>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</si>
  <si>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</si>
  <si>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</si>
  <si>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</si>
  <si>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</si>
  <si>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</si>
  <si>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</si>
  <si>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</si>
  <si>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</si>
  <si>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</si>
  <si>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</si>
  <si>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</si>
  <si>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</si>
  <si>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</si>
  <si>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</si>
  <si>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</si>
  <si>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</si>
  <si>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</si>
  <si>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</si>
  <si>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</si>
  <si>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</si>
  <si>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</si>
  <si>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</si>
  <si>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</si>
  <si>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</si>
  <si>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</si>
  <si>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</si>
  <si>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</si>
  <si>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</si>
  <si>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</si>
  <si>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</si>
  <si>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</si>
  <si>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</si>
  <si>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</si>
  <si>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</si>
  <si>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</si>
  <si>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</si>
  <si>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</si>
  <si>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</si>
  <si>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</si>
  <si>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</si>
  <si>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</si>
  <si>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</si>
  <si>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</si>
  <si>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</si>
  <si>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</si>
  <si>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</si>
  <si>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</si>
  <si>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</si>
  <si>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</si>
  <si>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</si>
  <si>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</si>
  <si>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</si>
  <si>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</si>
  <si>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</si>
  <si>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</si>
  <si>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</si>
  <si>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</si>
  <si>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</si>
  <si>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</si>
  <si>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</si>
  <si>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</si>
  <si>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</si>
  <si>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</si>
  <si>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</si>
  <si>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</si>
  <si>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</si>
  <si>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</si>
  <si>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</si>
  <si>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</si>
  <si>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</si>
  <si>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</si>
  <si>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</si>
  <si>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</si>
  <si>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</si>
  <si>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</si>
  <si>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</si>
  <si>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</si>
  <si>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</si>
  <si>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</si>
  <si>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</si>
  <si>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</si>
  <si>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</si>
  <si>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</si>
  <si>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</si>
  <si>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</si>
  <si>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</si>
  <si>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</si>
  <si>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</si>
  <si>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</si>
  <si>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</si>
  <si>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</si>
  <si>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</si>
  <si>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</si>
  <si>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</si>
  <si>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</si>
  <si>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</si>
  <si>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</si>
  <si>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</si>
  <si>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</si>
  <si>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</si>
  <si>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</si>
  <si>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</si>
  <si>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</si>
  <si>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</si>
  <si>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</si>
  <si>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</si>
  <si>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</si>
  <si>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</si>
  <si>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</si>
  <si>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</si>
  <si>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</si>
  <si>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</si>
  <si>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</si>
  <si>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</si>
  <si>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</si>
  <si>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</si>
  <si>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</si>
  <si>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</si>
  <si>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</si>
  <si>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</si>
  <si>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</si>
  <si>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</si>
  <si>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</si>
  <si>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</si>
  <si>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</si>
  <si>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</si>
  <si>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</si>
  <si>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</si>
  <si>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</si>
  <si>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</si>
  <si>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</si>
  <si>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</si>
  <si>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</si>
  <si>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</si>
  <si>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</si>
  <si>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</si>
  <si>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</si>
  <si>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</si>
  <si>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</si>
  <si>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</si>
  <si>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</si>
  <si>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</si>
  <si>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</si>
  <si>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</si>
  <si>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</si>
  <si>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</si>
  <si>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</si>
  <si>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</si>
  <si>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</si>
  <si>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</si>
  <si>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</si>
  <si>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</si>
  <si>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</si>
  <si>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</si>
  <si>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</si>
  <si>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</si>
  <si>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</si>
  <si>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</si>
  <si>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</si>
  <si>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</si>
  <si>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</si>
  <si>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</si>
  <si>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</si>
  <si>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</si>
  <si>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</si>
  <si>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</si>
  <si>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</si>
  <si>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</si>
  <si>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</si>
  <si>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</si>
  <si>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</si>
  <si>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</si>
  <si>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</si>
  <si>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</si>
  <si>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</si>
  <si>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</si>
  <si>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</si>
  <si>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</si>
  <si>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</si>
  <si>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</si>
  <si>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</si>
  <si>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</si>
  <si>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</si>
  <si>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</si>
  <si>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</si>
  <si>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</si>
  <si>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</si>
  <si>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</si>
  <si>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</si>
  <si>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</si>
  <si>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</si>
  <si>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</si>
  <si>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</si>
  <si>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</si>
  <si>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</si>
  <si>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</si>
  <si>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</si>
  <si>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</si>
  <si>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</si>
  <si>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</si>
  <si>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</si>
  <si>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</si>
  <si>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</si>
  <si>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</si>
  <si>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</si>
  <si>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</si>
  <si>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</si>
  <si>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</si>
  <si>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</si>
  <si>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</si>
  <si>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</si>
  <si>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</si>
  <si>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</si>
  <si>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</si>
  <si>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</si>
  <si>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</si>
  <si>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</si>
  <si>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</si>
  <si>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</si>
  <si>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</si>
  <si>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</si>
  <si>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</si>
  <si>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</si>
  <si>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</si>
  <si>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</si>
  <si>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</si>
  <si>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</si>
  <si>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</si>
  <si>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</si>
  <si>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</si>
  <si>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</si>
  <si>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</si>
  <si>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</si>
  <si>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</si>
  <si>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</si>
  <si>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</si>
  <si>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</si>
  <si>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</si>
  <si>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</si>
  <si>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</si>
  <si>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</si>
  <si>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</si>
  <si>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</si>
  <si>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</si>
  <si>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</si>
  <si>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</si>
  <si>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</si>
  <si>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</si>
  <si>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</si>
  <si>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</si>
  <si>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</si>
  <si>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</si>
  <si>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</si>
  <si>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</si>
  <si>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</si>
  <si>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</si>
  <si>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</si>
  <si>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</si>
  <si>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</si>
  <si>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</si>
  <si>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</si>
  <si>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</si>
  <si>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</si>
  <si>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</si>
  <si>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</si>
  <si>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</si>
  <si>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</si>
  <si>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</si>
  <si>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</si>
  <si>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</si>
  <si>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</si>
  <si>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</si>
  <si>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</si>
  <si>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</si>
  <si>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</si>
  <si>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</si>
  <si>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</si>
  <si>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</si>
  <si>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</si>
  <si>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</si>
  <si>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</si>
  <si>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</si>
  <si>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</si>
  <si>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</si>
  <si>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</si>
  <si>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</si>
  <si>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</si>
  <si>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</si>
  <si>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</si>
  <si>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</si>
  <si>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</si>
  <si>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</si>
  <si>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</si>
  <si>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</si>
  <si>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</si>
  <si>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</si>
  <si>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</si>
  <si>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</si>
  <si>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</si>
  <si>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</si>
  <si>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</si>
  <si>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</si>
  <si>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</si>
  <si>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</si>
  <si>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</si>
  <si>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</si>
  <si>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</si>
  <si>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</si>
  <si>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</si>
  <si>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</si>
  <si>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</si>
  <si>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</si>
  <si>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</si>
  <si>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</si>
  <si>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</si>
  <si>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</si>
  <si>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</si>
  <si>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</si>
  <si>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</si>
  <si>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</si>
  <si>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</si>
  <si>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</si>
  <si>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</si>
  <si>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</si>
  <si>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</si>
  <si>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</si>
  <si>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</si>
  <si>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</si>
  <si>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</si>
  <si>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</si>
  <si>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</si>
  <si>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</si>
  <si>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</si>
  <si>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</si>
  <si>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</si>
  <si>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</si>
  <si>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</si>
  <si>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</si>
  <si>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</si>
  <si>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</si>
  <si>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</si>
  <si>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</si>
  <si>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</si>
  <si>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</si>
  <si>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</si>
  <si>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</si>
  <si>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</si>
  <si>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</si>
  <si>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</si>
  <si>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</si>
  <si>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</si>
  <si>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</si>
  <si>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</si>
  <si>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</si>
  <si>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</si>
  <si>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</si>
  <si>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</si>
  <si>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</si>
  <si>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</si>
  <si>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</si>
  <si>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</si>
  <si>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</si>
  <si>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</si>
  <si>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</si>
  <si>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</si>
  <si>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</si>
  <si>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</si>
  <si>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</si>
  <si>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</si>
  <si>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</si>
  <si>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</si>
  <si>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</si>
  <si>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</si>
  <si>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</si>
  <si>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</si>
  <si>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</si>
  <si>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</si>
  <si>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</si>
  <si>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</si>
  <si>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</si>
  <si>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</si>
  <si>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</si>
  <si>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</si>
  <si>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</si>
  <si>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</si>
  <si>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</si>
  <si>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</si>
  <si>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</si>
  <si>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</si>
  <si>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</si>
  <si>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</si>
  <si>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</si>
  <si>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</si>
  <si>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</si>
  <si>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</si>
  <si>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</si>
  <si>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</si>
  <si>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</si>
  <si>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</si>
  <si>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</si>
  <si>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</si>
  <si>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</si>
  <si>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</si>
  <si>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</si>
  <si>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</si>
  <si>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</si>
  <si>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</si>
  <si>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</si>
  <si>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</si>
  <si>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</si>
  <si>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</si>
  <si>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</si>
  <si>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</si>
  <si>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</si>
  <si>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</si>
  <si>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</si>
  <si>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</si>
  <si>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</si>
  <si>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</si>
  <si>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</si>
  <si>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</si>
  <si>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</si>
  <si>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</si>
  <si>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</si>
  <si>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</si>
  <si>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</si>
  <si>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</si>
  <si>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</si>
  <si>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</si>
  <si>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</si>
  <si>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</si>
  <si>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</si>
  <si>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</si>
  <si>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</si>
  <si>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</si>
  <si>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</si>
  <si>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</si>
  <si>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</si>
  <si>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</si>
  <si>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</si>
  <si>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</si>
  <si>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</si>
  <si>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</si>
  <si>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</si>
  <si>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</si>
  <si>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</si>
  <si>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</si>
  <si>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</si>
  <si>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</si>
  <si>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</si>
  <si>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</si>
  <si>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</si>
  <si>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</si>
  <si>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</si>
  <si>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</si>
  <si>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</si>
  <si>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</si>
  <si>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</si>
  <si>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</si>
  <si>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</si>
  <si>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</si>
  <si>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</si>
  <si>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</si>
  <si>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</si>
  <si>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</si>
  <si>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</si>
  <si>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</si>
  <si>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</si>
  <si>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</si>
  <si>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</si>
  <si>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</si>
  <si>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</si>
  <si>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</si>
  <si>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</si>
  <si>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</si>
  <si>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</si>
  <si>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</si>
  <si>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</si>
  <si>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</si>
  <si>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</si>
  <si>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</si>
  <si>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</si>
  <si>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</si>
  <si>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</si>
  <si>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</si>
  <si>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</si>
  <si>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</si>
  <si>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</si>
  <si>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</si>
  <si>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</si>
  <si>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</si>
  <si>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</si>
  <si>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</si>
  <si>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</si>
  <si>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</si>
  <si>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</si>
  <si>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</si>
  <si>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</si>
  <si>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</si>
  <si>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</si>
  <si>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</si>
  <si>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</si>
  <si>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</si>
  <si>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</si>
  <si>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</si>
  <si>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</si>
  <si>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</si>
  <si>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</si>
  <si>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</si>
  <si>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</si>
  <si>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</si>
  <si>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</si>
  <si>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</si>
  <si>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</si>
  <si>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</si>
  <si>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</si>
  <si>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</si>
  <si>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</si>
  <si>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</si>
  <si>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</si>
  <si>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</si>
  <si>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</si>
  <si>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</si>
  <si>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</si>
  <si>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</si>
  <si>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</si>
  <si>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</si>
  <si>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</si>
  <si>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</si>
  <si>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</si>
  <si>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</si>
  <si>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</si>
  <si>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</si>
  <si>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</si>
  <si>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</si>
  <si>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</si>
  <si>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</si>
  <si>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</si>
  <si>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</si>
  <si>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</si>
  <si>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</si>
  <si>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</si>
  <si>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</si>
  <si>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</si>
  <si>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</si>
  <si>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</si>
  <si>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</si>
  <si>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</si>
  <si>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</si>
  <si>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</si>
  <si>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</si>
  <si>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</si>
  <si>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</si>
  <si>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</si>
  <si>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</si>
  <si>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</si>
  <si>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</si>
  <si>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</si>
  <si>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</si>
  <si>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</si>
  <si>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</si>
  <si>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</si>
  <si>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</si>
  <si>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</si>
  <si>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</si>
  <si>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</si>
  <si>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</si>
  <si>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</si>
  <si>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</si>
  <si>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</si>
  <si>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</si>
  <si>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</si>
  <si>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</si>
  <si>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</si>
  <si>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</si>
  <si>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</si>
  <si>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</si>
  <si>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</si>
  <si>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</si>
  <si>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</si>
  <si>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</si>
  <si>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</si>
  <si>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</si>
  <si>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</si>
  <si>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</si>
  <si>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</si>
  <si>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</si>
  <si>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</si>
  <si>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</si>
  <si>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</si>
  <si>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</si>
  <si>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</si>
  <si>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</si>
  <si>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</si>
  <si>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</si>
  <si>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</si>
  <si>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</si>
  <si>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</si>
  <si>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</si>
  <si>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</si>
  <si>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</si>
  <si>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</si>
  <si>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</si>
  <si>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</si>
  <si>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</si>
  <si>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</si>
  <si>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</si>
  <si>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</si>
  <si>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</si>
  <si>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</si>
  <si>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</si>
  <si>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</si>
  <si>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</si>
  <si>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</si>
  <si>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</si>
  <si>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</si>
  <si>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</si>
  <si>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</si>
  <si>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</si>
  <si>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</si>
  <si>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</si>
  <si>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</si>
  <si>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</si>
  <si>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</si>
  <si>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</si>
  <si>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</si>
  <si>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</si>
  <si>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</si>
  <si>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</si>
  <si>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</si>
  <si>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</si>
  <si>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</si>
  <si>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</si>
  <si>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</si>
  <si>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</si>
  <si>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</si>
  <si>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</si>
  <si>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</si>
  <si>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</si>
  <si>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</si>
  <si>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</si>
  <si>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</si>
  <si>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</si>
  <si>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</si>
  <si>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</si>
  <si>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</si>
  <si>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</si>
  <si>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</si>
  <si>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</si>
  <si>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</si>
  <si>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</si>
  <si>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</si>
  <si>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</si>
  <si>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</si>
  <si>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</si>
  <si>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</si>
  <si>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</si>
  <si>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</si>
  <si>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</si>
  <si>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</si>
  <si>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</si>
  <si>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</si>
  <si>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</si>
  <si>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</si>
  <si>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</si>
  <si>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</si>
  <si>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</si>
  <si>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</si>
  <si>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</si>
  <si>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</si>
  <si>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</si>
  <si>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</si>
  <si>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</si>
  <si>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</si>
  <si>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</si>
  <si>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</si>
  <si>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</si>
  <si>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</si>
  <si>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</si>
  <si>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</si>
  <si>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</si>
  <si>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</si>
  <si>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</si>
  <si>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</si>
  <si>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</si>
  <si>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</si>
  <si>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</si>
  <si>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</si>
  <si>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</si>
  <si>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</si>
  <si>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</si>
  <si>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</si>
  <si>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</si>
  <si>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</si>
  <si>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</si>
  <si>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</si>
  <si>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</si>
  <si>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</si>
  <si>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</si>
  <si>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</si>
  <si>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</si>
  <si>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</si>
  <si>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</si>
  <si>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</si>
  <si>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</si>
  <si>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</si>
  <si>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</si>
  <si>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</si>
  <si>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</si>
  <si>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</si>
  <si>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</si>
  <si>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</si>
  <si>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</si>
  <si>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</si>
  <si>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</si>
  <si>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</si>
  <si>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</si>
  <si>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</si>
  <si>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</si>
  <si>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</si>
  <si>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</si>
  <si>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</si>
  <si>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</si>
  <si>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</si>
  <si>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</si>
  <si>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</si>
  <si>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</si>
  <si>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</si>
  <si>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</si>
  <si>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</si>
  <si>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</si>
  <si>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</si>
  <si>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</si>
  <si>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</si>
  <si>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</si>
  <si>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</si>
  <si>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</si>
  <si>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</si>
  <si>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</si>
  <si>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</si>
  <si>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</si>
  <si>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</si>
  <si>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</si>
  <si>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</si>
  <si>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</si>
  <si>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</si>
  <si>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</si>
  <si>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</si>
  <si>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</si>
  <si>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</si>
  <si>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</si>
  <si>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</si>
  <si>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</si>
  <si>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</si>
  <si>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</si>
  <si>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</si>
  <si>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</si>
  <si>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</si>
  <si>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</si>
  <si>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</si>
  <si>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</si>
  <si>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</si>
  <si>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</si>
  <si>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</si>
  <si>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</si>
  <si>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</si>
  <si>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</si>
  <si>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</si>
  <si>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</si>
  <si>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</si>
  <si>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</si>
  <si>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</si>
  <si>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</si>
  <si>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</si>
  <si>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</si>
  <si>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</si>
  <si>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</si>
  <si>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</si>
  <si>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</si>
  <si>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</si>
  <si>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</si>
  <si>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</si>
  <si>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</si>
  <si>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</si>
  <si>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</si>
  <si>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</si>
  <si>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</si>
  <si>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</si>
  <si>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</si>
  <si>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</si>
  <si>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</si>
  <si>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</si>
  <si>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</si>
  <si>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</si>
  <si>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</si>
  <si>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</si>
  <si>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</si>
  <si>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</si>
  <si>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</si>
  <si>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</si>
  <si>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</si>
  <si>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</si>
  <si>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</si>
  <si>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</si>
  <si>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</si>
  <si>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</si>
  <si>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</si>
  <si>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</si>
  <si>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</si>
  <si>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</si>
  <si>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</si>
  <si>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</si>
  <si>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</si>
  <si>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</si>
  <si>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</si>
  <si>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</si>
  <si>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</si>
  <si>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</si>
  <si>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</si>
  <si>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</si>
  <si>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</si>
  <si>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</si>
  <si>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</si>
  <si>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</si>
  <si>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</si>
  <si>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</si>
  <si>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</si>
  <si>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</si>
  <si>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</si>
  <si>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</si>
  <si>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</si>
  <si>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</si>
  <si>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</si>
  <si>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</si>
  <si>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</si>
  <si>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</si>
  <si>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</si>
  <si>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</si>
  <si>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</si>
  <si>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</si>
  <si>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</si>
  <si>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</si>
  <si>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</si>
  <si>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</si>
  <si>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</si>
  <si>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</si>
  <si>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</si>
  <si>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</si>
  <si>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</si>
  <si>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</si>
  <si>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</si>
  <si>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</si>
  <si>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</si>
  <si>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</si>
  <si>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</si>
  <si>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</si>
  <si>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</si>
  <si>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</si>
  <si>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</si>
  <si>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</si>
  <si>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</si>
  <si>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</si>
  <si>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</si>
  <si>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</si>
  <si>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</si>
  <si>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</si>
  <si>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</si>
  <si>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</si>
  <si>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</si>
  <si>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</si>
  <si>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</si>
  <si>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</si>
  <si>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</si>
  <si>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</si>
  <si>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</si>
  <si>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</si>
  <si>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</si>
  <si>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</si>
  <si>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</si>
  <si>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</si>
  <si>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</si>
  <si>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</si>
  <si>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</si>
  <si>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</si>
  <si>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</si>
  <si>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</si>
  <si>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</si>
  <si>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</si>
  <si>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</si>
  <si>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</si>
  <si>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</si>
  <si>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</si>
  <si>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</si>
  <si>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</si>
  <si>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</si>
  <si>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</si>
  <si>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</si>
  <si>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</si>
  <si>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</si>
  <si>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</si>
  <si>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</si>
  <si>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</si>
  <si>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</si>
  <si>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</si>
  <si>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</si>
  <si>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</si>
  <si>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</si>
  <si>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</si>
  <si>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</si>
  <si>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</si>
  <si>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</si>
  <si>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</si>
  <si>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</si>
  <si>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</si>
  <si>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</si>
  <si>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</si>
  <si>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</si>
  <si>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</si>
  <si>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</si>
  <si>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</si>
  <si>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</si>
  <si>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</si>
  <si>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</si>
  <si>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</si>
  <si>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</si>
  <si>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</si>
  <si>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</si>
  <si>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</si>
  <si>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</si>
  <si>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</si>
  <si>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</si>
  <si>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</si>
  <si>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</si>
  <si>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</si>
  <si>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</si>
  <si>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</si>
  <si>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</si>
  <si>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</si>
  <si>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</si>
  <si>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</si>
  <si>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</si>
  <si>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</si>
  <si>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</si>
  <si>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</si>
  <si>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</si>
  <si>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</si>
  <si>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</si>
  <si>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</si>
  <si>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</si>
  <si>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</si>
  <si>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</si>
  <si>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</si>
  <si>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</si>
  <si>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</si>
  <si>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</si>
  <si>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</si>
  <si>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</si>
  <si>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</si>
  <si>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</si>
  <si>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</si>
  <si>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</si>
  <si>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</si>
  <si>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</si>
  <si>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</si>
  <si>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</si>
  <si>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</si>
  <si>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</si>
  <si>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</si>
  <si>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</si>
  <si>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</si>
  <si>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</si>
  <si>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</si>
  <si>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</si>
  <si>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</si>
  <si>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</si>
  <si>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</si>
  <si>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</si>
  <si>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</si>
  <si>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</si>
  <si>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</si>
  <si>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</si>
  <si>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</si>
  <si>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</si>
  <si>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</si>
  <si>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</si>
  <si>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</si>
  <si>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</si>
  <si>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</si>
  <si>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</si>
  <si>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</si>
  <si>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</si>
  <si>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</si>
  <si>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</si>
  <si>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</si>
  <si>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</si>
  <si>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</si>
  <si>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</si>
  <si>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</si>
  <si>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</si>
  <si>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</si>
  <si>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</si>
  <si>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</si>
  <si>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</si>
  <si>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</si>
  <si>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</si>
  <si>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</si>
  <si>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</si>
  <si>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</si>
  <si>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</si>
  <si>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</si>
  <si>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</si>
  <si>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</si>
  <si>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</si>
  <si>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</si>
  <si>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</si>
  <si>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</si>
  <si>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</si>
  <si>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</si>
  <si>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</si>
  <si>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</si>
  <si>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</si>
  <si>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</si>
  <si>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</si>
  <si>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</si>
  <si>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</si>
  <si>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</si>
  <si>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</si>
  <si>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</si>
  <si>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</si>
  <si>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</si>
  <si>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</si>
  <si>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</si>
  <si>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</si>
  <si>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</si>
  <si>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</si>
  <si>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</si>
  <si>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</si>
  <si>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</si>
  <si>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</si>
  <si>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</si>
  <si>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</si>
  <si>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</si>
  <si>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</si>
  <si>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</si>
  <si>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</si>
  <si>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</si>
  <si>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</si>
  <si>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</si>
  <si>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</si>
  <si>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</si>
  <si>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</si>
  <si>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</si>
  <si>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</si>
  <si>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</si>
  <si>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</si>
  <si>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</si>
  <si>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</si>
  <si>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</si>
  <si>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</si>
  <si>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</si>
  <si>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</si>
  <si>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</si>
  <si>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</si>
  <si>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</si>
  <si>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</si>
  <si>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</si>
  <si>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</si>
  <si>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</si>
  <si>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</si>
  <si>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</si>
  <si>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</si>
  <si>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</si>
  <si>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</si>
  <si>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</si>
  <si>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</si>
  <si>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</si>
  <si>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</si>
  <si>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</si>
  <si>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</si>
  <si>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</si>
  <si>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</si>
  <si>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</si>
  <si>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</si>
  <si>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</si>
  <si>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</si>
  <si>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</si>
  <si>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</si>
  <si>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</si>
  <si>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</si>
  <si>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</si>
  <si>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</si>
  <si>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</si>
  <si>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</si>
  <si>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</si>
  <si>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</si>
  <si>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</si>
  <si>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</si>
  <si>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</si>
  <si>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</si>
  <si>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</si>
  <si>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</si>
  <si>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</si>
  <si>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</si>
  <si>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</si>
  <si>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</si>
  <si>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</si>
  <si>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</si>
  <si>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</si>
  <si>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</si>
  <si>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</si>
  <si>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</si>
  <si>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</si>
  <si>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</si>
  <si>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</si>
  <si>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</si>
  <si>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</si>
  <si>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</si>
  <si>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</si>
  <si>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</si>
  <si>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</si>
  <si>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</si>
  <si>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</si>
  <si>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</si>
  <si>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</si>
  <si>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</si>
  <si>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</si>
  <si>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</si>
  <si>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</si>
  <si>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</si>
  <si>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</si>
  <si>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</si>
  <si>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</si>
  <si>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</si>
  <si>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</si>
  <si>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</si>
  <si>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</si>
  <si>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</si>
  <si>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</si>
  <si>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</si>
  <si>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</si>
  <si>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</si>
  <si>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</si>
  <si>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</si>
  <si>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</si>
  <si>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</si>
  <si>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</si>
  <si>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</si>
  <si>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</si>
  <si>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</si>
  <si>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</si>
  <si>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</si>
  <si>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</si>
  <si>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</si>
  <si>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</si>
  <si>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</si>
  <si>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</si>
  <si>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</si>
  <si>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</si>
  <si>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</si>
  <si>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</si>
  <si>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</si>
  <si>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</si>
  <si>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</si>
  <si>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</si>
  <si>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</si>
  <si>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</si>
  <si>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</si>
  <si>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</si>
  <si>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</si>
  <si>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</si>
  <si>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</si>
  <si>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</si>
  <si>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</si>
  <si>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</si>
  <si>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</si>
  <si>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</si>
  <si>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</si>
  <si>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</si>
  <si>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</si>
  <si>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</si>
  <si>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</si>
  <si>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</si>
  <si>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</si>
  <si>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</si>
  <si>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</si>
  <si>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</si>
  <si>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</si>
  <si>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</si>
  <si>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</si>
  <si>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</si>
  <si>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</si>
  <si>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</si>
  <si>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</si>
  <si>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</si>
  <si>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</si>
  <si>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</si>
  <si>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</si>
  <si>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</si>
  <si>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</si>
  <si>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</si>
  <si>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</si>
  <si>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</si>
  <si>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</si>
  <si>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</si>
  <si>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</si>
  <si>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</si>
  <si>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</si>
  <si>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</si>
  <si>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</si>
  <si>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</si>
  <si>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</si>
  <si>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</si>
  <si>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</si>
  <si>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</si>
  <si>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</si>
  <si>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</si>
  <si>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</si>
  <si>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</si>
  <si>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</si>
  <si>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</si>
  <si>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</si>
  <si>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</si>
  <si>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</si>
  <si>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</si>
  <si>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</si>
  <si>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</si>
  <si>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</si>
  <si>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</si>
  <si>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</si>
  <si>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</si>
  <si>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</si>
  <si>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</si>
  <si>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</si>
  <si>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</si>
  <si>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</si>
  <si>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</si>
  <si>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</si>
  <si>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</si>
  <si>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</si>
  <si>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</si>
  <si>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</si>
  <si>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</si>
  <si>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</si>
  <si>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</si>
  <si>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</si>
  <si>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</si>
  <si>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</si>
  <si>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</si>
  <si>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</si>
  <si>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</si>
  <si>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</si>
  <si>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</si>
  <si>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</si>
  <si>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</si>
  <si>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</si>
  <si>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</si>
  <si>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</si>
  <si>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</si>
  <si>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</si>
  <si>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</si>
  <si>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</si>
  <si>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</si>
  <si>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</si>
  <si>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</si>
  <si>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</si>
  <si>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</si>
  <si>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</si>
  <si>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</si>
  <si>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</si>
  <si>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</si>
  <si>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</si>
  <si>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</si>
  <si>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</si>
  <si>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</si>
  <si>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</si>
  <si>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</si>
  <si>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</si>
  <si>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</si>
  <si>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</si>
  <si>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</si>
  <si>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</si>
  <si>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</si>
  <si>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</si>
  <si>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</si>
  <si>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</si>
  <si>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</si>
  <si>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</si>
  <si>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</si>
  <si>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</si>
  <si>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</si>
  <si>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</si>
  <si>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</si>
  <si>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</si>
  <si>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</si>
  <si>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</si>
  <si>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</si>
  <si>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</si>
  <si>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</si>
  <si>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</si>
  <si>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</si>
  <si>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</si>
  <si>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</si>
  <si>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</si>
  <si>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</si>
  <si>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</si>
  <si>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</si>
  <si>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</si>
  <si>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</si>
  <si>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</si>
  <si>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</si>
  <si>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</si>
  <si>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</si>
  <si>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</si>
  <si>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</si>
  <si>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</si>
  <si>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</si>
  <si>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</si>
  <si>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</si>
  <si>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</si>
  <si>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</si>
  <si>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</si>
  <si>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</si>
  <si>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</si>
  <si>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</si>
  <si>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</si>
  <si>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</si>
  <si>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</si>
  <si>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</si>
  <si>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</si>
  <si>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</si>
  <si>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</si>
  <si>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</si>
  <si>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</si>
  <si>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</si>
  <si>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</si>
  <si>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</si>
  <si>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</si>
  <si>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</si>
  <si>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</si>
  <si>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</si>
  <si>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</si>
  <si>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</si>
  <si>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</si>
  <si>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</si>
  <si>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</si>
  <si>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</si>
  <si>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</si>
  <si>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</si>
  <si>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</si>
  <si>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</si>
  <si>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</si>
  <si>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</si>
  <si>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</si>
  <si>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</si>
  <si>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</si>
  <si>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</si>
  <si>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</si>
  <si>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</si>
  <si>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</si>
  <si>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</si>
  <si>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</si>
  <si>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</si>
  <si>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</si>
  <si>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</si>
  <si>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</si>
  <si>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</si>
  <si>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</si>
  <si>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</si>
  <si>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</si>
  <si>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</si>
  <si>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</si>
  <si>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</si>
  <si>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</si>
  <si>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</si>
  <si>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</si>
  <si>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</si>
  <si>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</si>
  <si>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</si>
  <si>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</si>
  <si>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</si>
  <si>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</si>
  <si>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</si>
  <si>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</si>
  <si>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</si>
  <si>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</si>
  <si>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</si>
  <si>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</si>
  <si>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</si>
  <si>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</si>
  <si>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</si>
  <si>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</si>
  <si>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</si>
  <si>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</si>
  <si>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</si>
  <si>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</si>
  <si>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</si>
  <si>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</si>
  <si>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</si>
  <si>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</si>
  <si>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</si>
  <si>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</si>
  <si>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</si>
  <si>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</si>
  <si>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</si>
  <si>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</si>
  <si>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</si>
  <si>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</si>
  <si>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</si>
  <si>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</si>
  <si>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</si>
  <si>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</si>
  <si>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</si>
  <si>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</si>
  <si>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</si>
  <si>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</si>
  <si>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</si>
  <si>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</si>
  <si>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</si>
  <si>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</si>
  <si>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</si>
  <si>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</si>
  <si>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</si>
  <si>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</si>
  <si>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</si>
  <si>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</si>
  <si>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</si>
  <si>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</si>
  <si>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</si>
  <si>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</si>
  <si>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</si>
  <si>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</si>
  <si>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</si>
  <si>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</si>
  <si>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</si>
  <si>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</si>
  <si>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</si>
  <si>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</si>
  <si>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</si>
  <si>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</si>
  <si>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</si>
  <si>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</si>
  <si>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</si>
  <si>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</si>
  <si>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</si>
  <si>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</si>
  <si>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</si>
  <si>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</si>
  <si>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</si>
  <si>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</si>
  <si>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</si>
  <si>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</si>
  <si>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</si>
  <si>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</si>
  <si>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</si>
  <si>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</si>
  <si>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</si>
  <si>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</si>
  <si>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</si>
  <si>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</si>
  <si>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</si>
  <si>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</si>
  <si>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</si>
  <si>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</si>
  <si>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</si>
  <si>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</si>
  <si>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</si>
  <si>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</si>
  <si>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</si>
  <si>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</si>
  <si>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</si>
  <si>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</si>
  <si>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</si>
  <si>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</si>
  <si>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</si>
  <si>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</si>
  <si>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</si>
  <si>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</si>
  <si>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</si>
  <si>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</si>
  <si>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</si>
  <si>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</si>
  <si>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</si>
  <si>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</si>
  <si>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</si>
  <si>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</si>
  <si>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</si>
  <si>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</si>
  <si>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</si>
  <si>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</si>
  <si>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</si>
  <si>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</si>
  <si>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</si>
  <si>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</si>
  <si>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</si>
  <si>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</si>
  <si>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</si>
  <si>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</si>
  <si>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</si>
  <si>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</si>
  <si>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</si>
  <si>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</si>
  <si>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</si>
  <si>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</si>
  <si>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</si>
  <si>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</si>
  <si>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</si>
  <si>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</si>
  <si>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</si>
  <si>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</si>
  <si>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</si>
  <si>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</si>
  <si>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</si>
  <si>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</si>
  <si>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</si>
  <si>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</si>
  <si>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</si>
  <si>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</si>
  <si>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</si>
  <si>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</si>
  <si>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</si>
  <si>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</si>
  <si>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</si>
  <si>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</si>
  <si>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</si>
  <si>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</si>
  <si>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</si>
  <si>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</si>
  <si>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</si>
  <si>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</si>
  <si>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</si>
  <si>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</si>
  <si>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</si>
  <si>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</si>
  <si>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</si>
  <si>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</si>
  <si>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</si>
  <si>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</si>
  <si>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</si>
  <si>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</si>
  <si>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</si>
  <si>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</si>
  <si>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</si>
  <si>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</si>
  <si>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</si>
  <si>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</si>
  <si>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</si>
  <si>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</si>
  <si>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</si>
  <si>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</si>
  <si>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</si>
  <si>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</si>
  <si>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</si>
  <si>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</si>
  <si>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</si>
  <si>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</si>
  <si>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</si>
  <si>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</si>
  <si>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</si>
  <si>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</si>
  <si>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</si>
  <si>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</si>
  <si>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</si>
  <si>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</si>
  <si>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</si>
  <si>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</si>
  <si>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</si>
  <si>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</si>
  <si>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</si>
  <si>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</si>
  <si>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</si>
  <si>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</si>
  <si>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</si>
  <si>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</si>
  <si>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</si>
  <si>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</si>
  <si>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</si>
  <si>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</si>
  <si>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</si>
  <si>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</si>
  <si>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</si>
  <si>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</si>
  <si>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</si>
  <si>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</si>
  <si>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</si>
  <si>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</si>
  <si>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</si>
  <si>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</si>
  <si>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</si>
  <si>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</si>
  <si>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</si>
  <si>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</si>
  <si>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</si>
  <si>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</si>
  <si>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</si>
  <si>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</si>
  <si>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</si>
  <si>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</si>
  <si>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</si>
  <si>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</si>
  <si>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</si>
  <si>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</si>
  <si>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</si>
  <si>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</si>
  <si>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</si>
  <si>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</si>
  <si>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</si>
  <si>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</si>
  <si>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</si>
  <si>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</si>
  <si>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</si>
  <si>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</si>
  <si>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</si>
  <si>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</si>
  <si>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</si>
  <si>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</si>
  <si>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</si>
  <si>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</si>
  <si>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</si>
  <si>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</si>
  <si>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</si>
  <si>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</si>
  <si>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</si>
  <si>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</si>
  <si>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</si>
  <si>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</si>
  <si>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</si>
  <si>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</si>
  <si>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</si>
  <si>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</si>
  <si>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</si>
  <si>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</si>
  <si>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</si>
  <si>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</si>
  <si>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</si>
  <si>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</si>
  <si>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</si>
  <si>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</si>
  <si>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</si>
  <si>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</si>
  <si>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</si>
  <si>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</si>
  <si>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</si>
  <si>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</si>
  <si>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</si>
  <si>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</si>
  <si>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</si>
  <si>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</si>
  <si>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</si>
  <si>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</si>
  <si>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</si>
  <si>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</si>
  <si>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</si>
  <si>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</si>
  <si>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</si>
  <si>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</si>
  <si>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</si>
  <si>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</si>
  <si>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</si>
  <si>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</si>
  <si>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</si>
  <si>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</si>
  <si>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</si>
  <si>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</si>
  <si>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</si>
  <si>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</si>
  <si>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</si>
  <si>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</si>
  <si>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</si>
  <si>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</si>
  <si>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</si>
  <si>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</si>
  <si>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</si>
  <si>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</si>
  <si>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</si>
  <si>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</si>
  <si>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</si>
  <si>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</si>
  <si>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</si>
  <si>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</si>
  <si>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</si>
  <si>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</si>
  <si>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</si>
  <si>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</si>
  <si>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</si>
  <si>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</si>
  <si>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</si>
  <si>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</si>
  <si>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</si>
  <si>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</si>
  <si>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</si>
  <si>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</si>
  <si>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</si>
  <si>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</si>
  <si>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</si>
  <si>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</si>
  <si>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</si>
  <si>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</si>
  <si>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</si>
  <si>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</si>
  <si>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</si>
  <si>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</si>
  <si>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</si>
  <si>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</si>
  <si>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</si>
  <si>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</si>
  <si>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</si>
  <si>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</si>
  <si>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</si>
  <si>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</si>
  <si>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</si>
  <si>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</si>
  <si>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</si>
  <si>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</si>
  <si>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</si>
  <si>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</si>
  <si>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</si>
  <si>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</si>
  <si>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</si>
  <si>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</si>
  <si>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</si>
  <si>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</si>
  <si>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</si>
  <si>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</si>
  <si>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</si>
  <si>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</si>
  <si>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</si>
  <si>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</si>
  <si>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</si>
  <si>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</si>
  <si>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</si>
  <si>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</si>
  <si>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</si>
  <si>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</si>
  <si>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</si>
  <si>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</si>
  <si>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</si>
  <si>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</si>
  <si>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</si>
  <si>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</si>
  <si>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</si>
  <si>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</si>
  <si>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</si>
  <si>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</si>
  <si>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</si>
  <si>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</si>
  <si>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</si>
  <si>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</si>
  <si>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</si>
  <si>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</si>
  <si>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</si>
  <si>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</si>
  <si>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</si>
  <si>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</si>
  <si>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</si>
  <si>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</si>
  <si>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</si>
  <si>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</si>
  <si>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</si>
  <si>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</si>
  <si>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</si>
  <si>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</si>
  <si>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</si>
  <si>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</si>
  <si>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</si>
  <si>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</si>
  <si>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</si>
  <si>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</si>
  <si>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</si>
  <si>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</si>
  <si>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</si>
  <si>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</si>
  <si>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</si>
  <si>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</si>
  <si>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</si>
  <si>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</si>
  <si>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</si>
  <si>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</si>
  <si>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</si>
  <si>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</si>
  <si>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</si>
  <si>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</si>
  <si>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</si>
  <si>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</si>
  <si>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</si>
  <si>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</si>
  <si>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</si>
  <si>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</si>
  <si>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</si>
  <si>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</si>
  <si>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</si>
  <si>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</si>
  <si>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</si>
  <si>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</si>
  <si>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</si>
  <si>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</si>
  <si>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</si>
  <si>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</si>
  <si>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</si>
  <si>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</si>
  <si>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</si>
  <si>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</si>
  <si>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</si>
  <si>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</si>
  <si>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</si>
  <si>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</si>
  <si>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</si>
  <si>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</si>
  <si>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</si>
  <si>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</si>
  <si>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</si>
  <si>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</si>
  <si>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</si>
  <si>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</si>
  <si>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</si>
  <si>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</si>
  <si>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</si>
  <si>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</si>
  <si>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</si>
  <si>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</si>
  <si>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</si>
  <si>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</si>
  <si>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</si>
  <si>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</si>
  <si>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</si>
  <si>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</si>
  <si>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</si>
  <si>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</si>
  <si>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</si>
  <si>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</si>
  <si>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</si>
  <si>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</si>
  <si>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</si>
  <si>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</si>
  <si>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</si>
  <si>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</si>
  <si>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</si>
  <si>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</si>
  <si>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</si>
  <si>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</si>
  <si>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</si>
  <si>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</si>
  <si>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</si>
  <si>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</si>
  <si>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</si>
  <si>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</si>
  <si>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</si>
  <si>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</si>
  <si>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</si>
  <si>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</si>
  <si>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</si>
  <si>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</si>
  <si>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</si>
  <si>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</si>
  <si>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</si>
  <si>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</si>
  <si>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</si>
  <si>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</si>
  <si>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</si>
  <si>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</si>
  <si>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</si>
  <si>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</si>
  <si>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</si>
  <si>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</si>
  <si>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</si>
  <si>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</si>
  <si>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</si>
  <si>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</si>
  <si>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</si>
  <si>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</si>
  <si>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</si>
  <si>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</si>
  <si>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</si>
  <si>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</si>
  <si>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</si>
  <si>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</si>
  <si>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</si>
  <si>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</si>
  <si>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</si>
  <si>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</si>
  <si>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</si>
  <si>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</si>
  <si>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</si>
  <si>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</si>
  <si>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</si>
  <si>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</si>
  <si>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</si>
  <si>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</si>
  <si>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</si>
  <si>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</si>
  <si>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</si>
  <si>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</si>
  <si>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</si>
  <si>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</si>
  <si>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</si>
  <si>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</si>
  <si>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</si>
  <si>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</si>
  <si>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</si>
  <si>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</si>
  <si>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</si>
  <si>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</si>
  <si>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</si>
  <si>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</si>
  <si>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</si>
  <si>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</si>
  <si>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</si>
  <si>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</si>
  <si>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</si>
  <si>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</si>
  <si>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</si>
  <si>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</si>
  <si>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</si>
  <si>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</si>
  <si>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</si>
  <si>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</si>
  <si>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</si>
  <si>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</si>
  <si>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</si>
  <si>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</si>
  <si>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</si>
  <si>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</si>
  <si>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</si>
  <si>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</si>
  <si>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</si>
  <si>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</si>
  <si>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</si>
  <si>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</si>
  <si>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</si>
  <si>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</si>
  <si>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</si>
  <si>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</si>
  <si>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</si>
  <si>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</si>
  <si>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</si>
  <si>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</si>
  <si>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</si>
  <si>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</si>
  <si>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</si>
  <si>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</si>
  <si>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</si>
  <si>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</si>
  <si>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</si>
  <si>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</si>
  <si>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</si>
  <si>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</si>
  <si>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</si>
  <si>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</si>
  <si>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</si>
  <si>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</si>
  <si>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</si>
  <si>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</si>
  <si>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</si>
  <si>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</si>
  <si>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</si>
  <si>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</si>
  <si>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</si>
  <si>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</si>
  <si>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</si>
  <si>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</si>
  <si>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</si>
  <si>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</si>
  <si>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</si>
  <si>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</si>
  <si>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</si>
  <si>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</si>
  <si>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</si>
  <si>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</si>
  <si>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</si>
  <si>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</si>
  <si>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</si>
  <si>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</si>
  <si>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</si>
  <si>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</si>
  <si>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</si>
  <si>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</si>
  <si>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</si>
  <si>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</si>
  <si>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</si>
  <si>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</si>
  <si>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</si>
  <si>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</si>
  <si>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</si>
  <si>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</si>
  <si>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</si>
  <si>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</si>
  <si>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</si>
  <si>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</si>
  <si>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</si>
  <si>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</si>
  <si>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</si>
  <si>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</si>
  <si>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</si>
  <si>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</si>
  <si>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</si>
  <si>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</si>
  <si>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</si>
  <si>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</si>
  <si>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</si>
  <si>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</si>
  <si>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</si>
  <si>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</si>
  <si>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</si>
  <si>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</si>
  <si>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</si>
  <si>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</si>
  <si>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</si>
  <si>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</si>
  <si>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</si>
  <si>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</si>
  <si>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</si>
  <si>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</si>
  <si>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</si>
  <si>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</si>
  <si>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</si>
  <si>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</si>
  <si>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</si>
  <si>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</si>
  <si>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</si>
  <si>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</si>
  <si>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</si>
  <si>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</si>
  <si>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</si>
  <si>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</si>
  <si>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</si>
  <si>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</si>
  <si>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</si>
  <si>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</si>
  <si>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</si>
  <si>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</si>
  <si>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</si>
  <si>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</si>
  <si>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</si>
  <si>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</si>
  <si>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</si>
  <si>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</si>
  <si>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</si>
  <si>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</si>
  <si>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</si>
  <si>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</si>
  <si>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</si>
  <si>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</si>
  <si>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</si>
  <si>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</si>
  <si>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</si>
  <si>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</si>
  <si>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</si>
  <si>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</si>
  <si>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</si>
  <si>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</si>
  <si>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</si>
  <si>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</si>
  <si>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</si>
  <si>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</si>
  <si>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</si>
  <si>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</si>
  <si>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</si>
  <si>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</si>
  <si>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</si>
  <si>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</si>
  <si>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</si>
  <si>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</si>
  <si>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</si>
  <si>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</si>
  <si>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</si>
  <si>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</si>
  <si>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</si>
  <si>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</si>
  <si>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</si>
  <si>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</si>
  <si>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</si>
  <si>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</si>
  <si>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</si>
  <si>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</si>
  <si>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</si>
  <si>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</si>
  <si>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</si>
  <si>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</si>
  <si>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</si>
  <si>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</si>
  <si>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</si>
  <si>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</si>
  <si>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</si>
  <si>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</si>
  <si>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</si>
  <si>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</si>
  <si>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</si>
  <si>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</si>
  <si>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</si>
  <si>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</si>
  <si>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</si>
  <si>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</si>
  <si>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</si>
  <si>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</si>
  <si>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</si>
  <si>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</si>
  <si>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</si>
  <si>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</si>
  <si>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</si>
  <si>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</si>
  <si>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</si>
  <si>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</si>
  <si>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</si>
  <si>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</si>
  <si>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</si>
  <si>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</si>
  <si>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</si>
  <si>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</si>
  <si>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</si>
  <si>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</si>
  <si>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</si>
  <si>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</si>
  <si>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</si>
  <si>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</si>
  <si>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</si>
  <si>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</si>
  <si>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</si>
  <si>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</si>
  <si>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</si>
  <si>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</si>
  <si>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</si>
  <si>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</si>
  <si>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</si>
  <si>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</si>
  <si>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</si>
  <si>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</si>
  <si>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</si>
  <si>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</si>
  <si>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</si>
  <si>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</si>
  <si>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</si>
  <si>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</si>
  <si>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</si>
  <si>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</si>
  <si>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</si>
  <si>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</si>
  <si>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</si>
  <si>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</si>
  <si>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</si>
  <si>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</si>
  <si>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</si>
  <si>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</si>
  <si>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</si>
  <si>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</si>
  <si>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</si>
  <si>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</si>
  <si>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</si>
  <si>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</si>
  <si>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</si>
  <si>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</si>
  <si>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</si>
  <si>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</si>
  <si>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</si>
  <si>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</si>
  <si>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</si>
  <si>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</si>
  <si>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</si>
  <si>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</si>
  <si>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</si>
  <si>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</si>
  <si>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</si>
  <si>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</si>
  <si>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</si>
  <si>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</si>
  <si>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</si>
  <si>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</si>
  <si>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</si>
  <si>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</si>
  <si>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</si>
  <si>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</si>
  <si>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</si>
  <si>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</si>
  <si>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</si>
  <si>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</si>
  <si>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</si>
  <si>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</si>
  <si>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</si>
  <si>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</si>
  <si>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</si>
  <si>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</si>
  <si>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</si>
  <si>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</si>
  <si>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</si>
  <si>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</si>
  <si>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</si>
  <si>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</si>
  <si>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</si>
  <si>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</si>
  <si>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</si>
  <si>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</si>
  <si>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</si>
  <si>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</si>
  <si>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</si>
  <si>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</si>
  <si>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</si>
  <si>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</si>
  <si>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</si>
  <si>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</si>
  <si>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</si>
  <si>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</si>
  <si>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</si>
  <si>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</si>
  <si>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</si>
  <si>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</si>
  <si>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</si>
  <si>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</si>
  <si>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</si>
  <si>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</si>
  <si>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</si>
  <si>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</si>
  <si>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</si>
  <si>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</si>
  <si>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</si>
  <si>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</si>
  <si>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</si>
  <si>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</si>
  <si>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</si>
  <si>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</si>
  <si>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</si>
  <si>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</si>
  <si>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</si>
  <si>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</si>
  <si>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</si>
  <si>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</si>
  <si>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</si>
  <si>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</si>
  <si>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</si>
  <si>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</si>
  <si>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</si>
  <si>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</si>
  <si>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</si>
  <si>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</si>
  <si>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</si>
  <si>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</si>
  <si>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</si>
  <si>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</si>
  <si>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</si>
  <si>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</si>
  <si>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</si>
  <si>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</si>
  <si>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</si>
  <si>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</si>
  <si>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</si>
  <si>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</si>
  <si>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</si>
  <si>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</si>
  <si>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</si>
  <si>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</si>
  <si>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</si>
  <si>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</si>
  <si>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</si>
  <si>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</si>
  <si>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</si>
  <si>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</si>
  <si>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</si>
  <si>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</si>
  <si>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</si>
  <si>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</si>
  <si>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</si>
  <si>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</si>
  <si>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</si>
  <si>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</si>
  <si>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</si>
  <si>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</si>
  <si>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</si>
  <si>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</si>
  <si>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</si>
  <si>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</si>
  <si>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</si>
  <si>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</si>
  <si>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</si>
  <si>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</si>
  <si>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</si>
  <si>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</si>
  <si>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</si>
  <si>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</si>
  <si>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</si>
  <si>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</si>
  <si>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</si>
  <si>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</si>
  <si>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</si>
  <si>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</si>
  <si>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</si>
  <si>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</si>
  <si>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</si>
  <si>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</si>
  <si>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</si>
  <si>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</si>
  <si>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</si>
  <si>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</si>
  <si>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</si>
  <si>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</si>
  <si>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</si>
  <si>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</si>
  <si>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</si>
  <si>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</si>
  <si>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</si>
  <si>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</si>
  <si>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</si>
  <si>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</si>
  <si>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</si>
  <si>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</si>
  <si>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</si>
  <si>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</si>
  <si>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</si>
  <si>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</si>
  <si>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</si>
  <si>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</si>
  <si>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</si>
  <si>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</si>
  <si>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</si>
  <si>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</si>
  <si>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</si>
  <si>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</si>
  <si>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</si>
  <si>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</si>
  <si>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</si>
  <si>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</si>
  <si>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</si>
  <si>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</si>
  <si>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</si>
  <si>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</si>
  <si>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</si>
  <si>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</si>
  <si>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</si>
  <si>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</si>
  <si>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</si>
  <si>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</si>
  <si>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</si>
  <si>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</si>
  <si>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</si>
  <si>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</si>
  <si>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</si>
  <si>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</si>
  <si>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</si>
  <si>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</si>
  <si>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</si>
  <si>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</si>
  <si>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</si>
  <si>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</si>
  <si>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</si>
  <si>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</si>
  <si>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</si>
  <si>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</si>
  <si>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</si>
  <si>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</si>
  <si>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</si>
  <si>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</si>
  <si>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</si>
  <si>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</si>
  <si>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</si>
  <si>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</si>
  <si>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</si>
  <si>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</si>
  <si>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</si>
  <si>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</si>
  <si>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</si>
  <si>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</si>
  <si>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</si>
  <si>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</si>
  <si>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</si>
  <si>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</si>
  <si>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</si>
  <si>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</si>
  <si>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</si>
  <si>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</si>
  <si>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</si>
  <si>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</si>
  <si>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</si>
  <si>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</si>
  <si>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</si>
  <si>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</si>
  <si>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</si>
  <si>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</si>
  <si>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</si>
  <si>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</si>
  <si>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</si>
  <si>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</si>
  <si>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</si>
  <si>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</si>
  <si>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</si>
  <si>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</si>
  <si>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</si>
  <si>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</si>
  <si>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</si>
  <si>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</si>
  <si>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</si>
  <si>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</si>
  <si>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</si>
  <si>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</si>
  <si>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</si>
  <si>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</si>
  <si>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</si>
  <si>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</si>
  <si>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</si>
  <si>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</si>
  <si>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</si>
  <si>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</si>
  <si>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</si>
  <si>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</si>
  <si>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</si>
  <si>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</si>
  <si>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</si>
  <si>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</si>
  <si>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</si>
  <si>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</si>
  <si>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</si>
  <si>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</si>
  <si>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</si>
  <si>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</si>
  <si>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</si>
  <si>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</si>
  <si>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</si>
  <si>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</si>
  <si>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</si>
  <si>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</si>
  <si>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</si>
  <si>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</si>
  <si>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</si>
  <si>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</si>
  <si>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</si>
  <si>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</si>
  <si>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</si>
  <si>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</si>
  <si>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</si>
  <si>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</si>
  <si>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</si>
  <si>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</si>
  <si>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</si>
  <si>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</si>
  <si>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</si>
  <si>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</si>
  <si>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</si>
  <si>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</si>
  <si>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</si>
  <si>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</si>
  <si>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</si>
  <si>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</si>
  <si>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</si>
  <si>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</si>
  <si>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</si>
  <si>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</si>
  <si>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</si>
  <si>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</si>
  <si>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</si>
  <si>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</si>
  <si>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</si>
  <si>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</si>
  <si>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</si>
  <si>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</si>
  <si>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</si>
  <si>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</si>
  <si>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</si>
  <si>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</si>
  <si>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</si>
  <si>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</si>
  <si>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</si>
  <si>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</si>
  <si>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</si>
  <si>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</si>
  <si>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</si>
  <si>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</si>
  <si>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</si>
  <si>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</si>
  <si>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</si>
  <si>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</si>
  <si>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</si>
  <si>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</si>
  <si>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</si>
  <si>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</si>
  <si>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</si>
  <si>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</si>
  <si>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</si>
  <si>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</si>
  <si>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</si>
  <si>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</si>
  <si>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</si>
  <si>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</si>
  <si>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</si>
  <si>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</si>
  <si>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</si>
  <si>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</si>
  <si>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</si>
  <si>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</si>
  <si>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</si>
  <si>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</si>
  <si>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</si>
  <si>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</si>
  <si>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</si>
  <si>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</si>
  <si>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</si>
  <si>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</si>
  <si>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</si>
  <si>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</si>
  <si>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</si>
  <si>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</si>
  <si>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</si>
  <si>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</si>
  <si>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</si>
  <si>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</si>
  <si>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</si>
  <si>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</si>
  <si>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</si>
  <si>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</si>
  <si>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</si>
  <si>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</si>
  <si>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</si>
  <si>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</si>
  <si>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</si>
  <si>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</si>
  <si>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</si>
  <si>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</si>
  <si>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</si>
  <si>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</si>
  <si>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</si>
  <si>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</si>
  <si>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</si>
  <si>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</si>
  <si>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</si>
  <si>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</si>
  <si>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</si>
  <si>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</si>
  <si>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</si>
  <si>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</si>
  <si>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</si>
  <si>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</si>
  <si>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</si>
  <si>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</si>
  <si>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</si>
  <si>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</si>
  <si>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</si>
  <si>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</si>
  <si>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</si>
  <si>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</si>
  <si>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</si>
  <si>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</si>
  <si>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</si>
  <si>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</si>
  <si>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</si>
  <si>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</si>
  <si>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</si>
  <si>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</si>
  <si>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</si>
  <si>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</si>
  <si>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</si>
  <si>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</si>
  <si>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</si>
  <si>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</si>
  <si>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</si>
  <si>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</si>
  <si>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</si>
  <si>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</si>
  <si>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</si>
  <si>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</si>
  <si>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</si>
  <si>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</si>
  <si>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</si>
  <si>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</si>
  <si>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</si>
  <si>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</si>
  <si>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</si>
  <si>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</si>
  <si>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</si>
  <si>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</si>
  <si>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</si>
  <si>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</si>
  <si>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</si>
  <si>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</si>
  <si>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</si>
  <si>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</si>
  <si>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</si>
  <si>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</si>
  <si>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</si>
  <si>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</si>
  <si>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</si>
  <si>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</si>
  <si>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</si>
  <si>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</si>
  <si>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</si>
  <si>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</si>
  <si>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</si>
  <si>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</si>
  <si>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</si>
  <si>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</si>
  <si>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</si>
  <si>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</si>
  <si>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</si>
  <si>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</si>
  <si>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</si>
  <si>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</si>
  <si>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</si>
  <si>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</si>
  <si>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</si>
  <si>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</si>
  <si>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</si>
  <si>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</si>
  <si>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</si>
  <si>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</si>
  <si>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</si>
  <si>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</si>
  <si>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</si>
  <si>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</si>
  <si>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</si>
  <si>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</si>
  <si>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</si>
  <si>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</si>
  <si>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</si>
  <si>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</si>
  <si>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</si>
  <si>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</si>
  <si>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</si>
  <si>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</si>
  <si>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</si>
  <si>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</si>
  <si>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</si>
  <si>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</si>
  <si>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</si>
  <si>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</si>
  <si>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</si>
  <si>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</si>
  <si>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</si>
  <si>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</si>
  <si>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</si>
  <si>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</si>
  <si>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</si>
  <si>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</si>
  <si>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</si>
  <si>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</si>
  <si>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</si>
  <si>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</si>
  <si>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</si>
  <si>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</si>
  <si>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</si>
  <si>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</si>
  <si>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</si>
  <si>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</si>
  <si>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</si>
  <si>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</si>
  <si>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</si>
  <si>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</si>
  <si>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</si>
  <si>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</si>
  <si>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</si>
  <si>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</si>
  <si>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</si>
  <si>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</si>
  <si>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</si>
  <si>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</si>
  <si>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</si>
  <si>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</si>
  <si>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</si>
  <si>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</si>
  <si>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</si>
  <si>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</si>
  <si>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</si>
  <si>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</si>
  <si>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</si>
  <si>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</si>
  <si>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</si>
  <si>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</si>
  <si>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</si>
  <si>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</si>
  <si>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</si>
  <si>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</si>
  <si>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</si>
  <si>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</si>
  <si>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</si>
  <si>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</si>
  <si>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</si>
  <si>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</si>
  <si>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</si>
  <si>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</si>
  <si>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</si>
  <si>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</si>
  <si>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</si>
  <si>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</si>
  <si>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</si>
  <si>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</si>
  <si>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</si>
  <si>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</si>
  <si>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</si>
  <si>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</si>
  <si>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</si>
  <si>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</si>
  <si>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</si>
  <si>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</si>
  <si>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</si>
  <si>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</si>
  <si>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</si>
  <si>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</si>
  <si>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</si>
  <si>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</si>
  <si>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</si>
  <si>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</si>
  <si>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</si>
  <si>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</si>
  <si>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</si>
  <si>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</si>
  <si>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</si>
  <si>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</si>
  <si>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</si>
  <si>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</si>
  <si>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</si>
  <si>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</si>
  <si>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</si>
  <si>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</si>
  <si>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</si>
  <si>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</si>
  <si>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</si>
  <si>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</si>
  <si>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</si>
  <si>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</si>
  <si>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</si>
  <si>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</si>
  <si>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</si>
  <si>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</si>
  <si>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</si>
  <si>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</si>
  <si>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</si>
  <si>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</si>
  <si>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</si>
  <si>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</si>
  <si>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</si>
  <si>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</si>
  <si>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</si>
  <si>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</si>
  <si>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</si>
  <si>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</si>
  <si>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</si>
  <si>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</si>
  <si>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</si>
  <si>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</si>
  <si>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</si>
  <si>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</si>
  <si>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</si>
  <si>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</si>
  <si>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</si>
  <si>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</si>
  <si>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</si>
  <si>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</si>
  <si>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</si>
  <si>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</si>
  <si>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</si>
  <si>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</si>
  <si>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</si>
  <si>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</si>
  <si>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</si>
  <si>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</si>
  <si>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</si>
  <si>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</si>
  <si>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</si>
  <si>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</si>
  <si>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</si>
  <si>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</si>
  <si>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</si>
  <si>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</si>
  <si>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</si>
  <si>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</si>
  <si>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</si>
  <si>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</si>
  <si>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</si>
  <si>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</si>
  <si>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</si>
  <si>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</si>
  <si>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</si>
  <si>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</si>
  <si>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</si>
  <si>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</si>
  <si>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</si>
  <si>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</si>
  <si>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</si>
  <si>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</si>
  <si>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</si>
  <si>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</si>
  <si>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</si>
  <si>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</si>
  <si>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</si>
  <si>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</si>
  <si>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</si>
  <si>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</si>
  <si>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</si>
  <si>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</si>
  <si>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</si>
  <si>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</si>
  <si>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</si>
  <si>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</si>
  <si>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</si>
  <si>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</si>
  <si>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</si>
  <si>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</si>
  <si>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</si>
  <si>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</si>
  <si>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</si>
  <si>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</si>
  <si>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</si>
  <si>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</si>
  <si>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</si>
  <si>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</si>
  <si>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</si>
  <si>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</si>
  <si>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</si>
  <si>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</si>
  <si>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</si>
  <si>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</si>
  <si>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</si>
  <si>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</si>
  <si>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</si>
  <si>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</si>
  <si>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</si>
  <si>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</si>
  <si>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</si>
  <si>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</si>
  <si>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</si>
  <si>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</si>
  <si>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</si>
  <si>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</si>
  <si>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</si>
  <si>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</si>
  <si>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</si>
  <si>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</si>
  <si>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</si>
  <si>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</si>
  <si>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</si>
  <si>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</si>
  <si>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</si>
  <si>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</si>
  <si>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</si>
  <si>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</si>
  <si>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</si>
  <si>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</si>
  <si>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</si>
  <si>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</si>
  <si>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</si>
  <si>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</si>
  <si>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</si>
  <si>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</si>
  <si>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</si>
  <si>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</si>
  <si>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</si>
  <si>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</si>
  <si>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</si>
  <si>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</si>
  <si>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</si>
  <si>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</si>
  <si>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</si>
  <si>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</si>
  <si>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</si>
  <si>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</si>
  <si>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</si>
  <si>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</si>
  <si>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</si>
  <si>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</si>
  <si>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</si>
  <si>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</si>
  <si>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</si>
  <si>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</si>
  <si>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</si>
  <si>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</si>
  <si>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</si>
  <si>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</si>
  <si>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</si>
  <si>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</si>
  <si>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</si>
  <si>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</si>
  <si>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</si>
  <si>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</si>
  <si>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</si>
  <si>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</si>
  <si>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</si>
  <si>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</si>
  <si>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</si>
  <si>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</si>
  <si>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</si>
  <si>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</si>
  <si>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</si>
  <si>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</si>
  <si>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</si>
  <si>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</si>
  <si>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</si>
  <si>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</si>
  <si>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</si>
  <si>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</si>
  <si>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</si>
  <si>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</si>
  <si>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</si>
  <si>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</si>
  <si>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</si>
  <si>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</si>
  <si>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</si>
  <si>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</si>
  <si>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</si>
  <si>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</si>
  <si>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</si>
  <si>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</si>
  <si>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</si>
  <si>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</si>
  <si>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</si>
  <si>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</si>
  <si>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</si>
  <si>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</si>
  <si>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</si>
  <si>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</si>
  <si>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</si>
  <si>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</si>
  <si>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</si>
  <si>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</si>
  <si>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</si>
  <si>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</si>
  <si>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</si>
  <si>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</si>
  <si>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</si>
  <si>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</si>
  <si>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</si>
  <si>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</si>
  <si>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</si>
  <si>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</si>
  <si>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</si>
  <si>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</si>
  <si>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</si>
  <si>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</si>
  <si>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</si>
  <si>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</si>
  <si>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</si>
  <si>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</si>
  <si>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</si>
  <si>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</si>
  <si>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</si>
  <si>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</si>
  <si>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</si>
  <si>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</si>
  <si>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</si>
  <si>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</si>
  <si>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</si>
  <si>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</si>
  <si>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</si>
  <si>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</si>
  <si>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</si>
  <si>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</si>
  <si>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</si>
  <si>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</si>
  <si>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</si>
  <si>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</si>
  <si>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</si>
  <si>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</si>
  <si>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</si>
  <si>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</si>
  <si>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</si>
  <si>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</si>
  <si>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</si>
  <si>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</si>
  <si>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</si>
  <si>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</si>
  <si>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</si>
  <si>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</si>
  <si>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</si>
  <si>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</si>
  <si>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</si>
  <si>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</si>
  <si>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</si>
  <si>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</si>
  <si>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</si>
  <si>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</si>
  <si>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</si>
  <si>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</si>
  <si>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</si>
  <si>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</si>
  <si>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</si>
  <si>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</si>
  <si>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</si>
  <si>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</si>
  <si>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</si>
  <si>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</si>
  <si>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</si>
  <si>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</si>
  <si>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</si>
  <si>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</si>
  <si>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</si>
  <si>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</si>
  <si>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</si>
  <si>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</si>
  <si>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</si>
  <si>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</si>
  <si>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</si>
  <si>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</si>
  <si>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</si>
  <si>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</si>
  <si>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</si>
  <si>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</si>
  <si>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</si>
  <si>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</si>
  <si>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</si>
  <si>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</si>
  <si>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</si>
  <si>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</si>
  <si>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</si>
  <si>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</si>
  <si>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</si>
  <si>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</si>
  <si>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</si>
  <si>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</si>
  <si>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</si>
  <si>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</si>
  <si>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</si>
  <si>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</si>
  <si>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</si>
  <si>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</si>
  <si>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</si>
  <si>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</si>
  <si>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</si>
  <si>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</si>
  <si>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</si>
  <si>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</si>
  <si>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</si>
  <si>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</si>
  <si>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</si>
  <si>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</si>
  <si>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</si>
  <si>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</si>
  <si>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</si>
  <si>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</si>
  <si>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</si>
  <si>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</si>
  <si>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</si>
  <si>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</si>
  <si>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</si>
  <si>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</si>
  <si>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</si>
  <si>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</si>
  <si>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</si>
  <si>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</si>
  <si>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</si>
  <si>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</si>
  <si>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</si>
  <si>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</si>
  <si>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</si>
  <si>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</si>
  <si>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</si>
  <si>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</si>
  <si>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</si>
  <si>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</si>
  <si>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</si>
  <si>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</si>
  <si>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</si>
  <si>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</si>
  <si>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</si>
  <si>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</si>
  <si>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</si>
  <si>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</si>
  <si>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</si>
  <si>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</si>
  <si>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</si>
  <si>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</si>
  <si>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</si>
  <si>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</si>
  <si>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</si>
  <si>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</si>
  <si>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</si>
  <si>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</si>
  <si>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</si>
  <si>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</si>
  <si>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</si>
  <si>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</si>
  <si>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</si>
  <si>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</si>
  <si>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</si>
  <si>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</si>
  <si>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</si>
  <si>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</si>
  <si>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</si>
  <si>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</si>
  <si>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</si>
  <si>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</si>
  <si>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</si>
  <si>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</si>
  <si>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</si>
  <si>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</si>
  <si>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</si>
  <si>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</si>
  <si>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</si>
  <si>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</si>
  <si>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</si>
  <si>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</si>
  <si>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</si>
  <si>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</si>
  <si>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</si>
  <si>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</si>
  <si>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</si>
  <si>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</si>
  <si>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</si>
  <si>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</si>
  <si>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</si>
  <si>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</si>
  <si>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</si>
  <si>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</si>
  <si>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</si>
  <si>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</si>
  <si>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</si>
  <si>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</si>
  <si>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</si>
  <si>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</si>
  <si>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</si>
  <si>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</si>
  <si>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</si>
  <si>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</si>
  <si>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</si>
  <si>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</si>
  <si>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</si>
  <si>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</si>
  <si>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</si>
  <si>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</si>
  <si>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</si>
  <si>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</si>
  <si>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</si>
  <si>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</si>
  <si>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</si>
  <si>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</si>
  <si>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</si>
  <si>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</si>
  <si>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</si>
  <si>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</si>
  <si>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</si>
  <si>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</si>
  <si>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</si>
  <si>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</si>
  <si>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</si>
  <si>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</si>
  <si>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</si>
  <si>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</si>
  <si>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</si>
  <si>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</si>
  <si>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</si>
  <si>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</si>
  <si>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</si>
  <si>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</si>
  <si>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</si>
  <si>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</si>
  <si>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</si>
  <si>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</si>
  <si>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</si>
  <si>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</si>
  <si>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</si>
  <si>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</si>
  <si>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</si>
  <si>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</si>
  <si>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</si>
  <si>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</si>
  <si>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</si>
  <si>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</si>
  <si>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</si>
  <si>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</si>
  <si>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</si>
  <si>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</si>
  <si>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</si>
  <si>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</si>
  <si>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</si>
  <si>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</si>
  <si>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</si>
  <si>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</si>
  <si>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</si>
  <si>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</si>
  <si>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</si>
  <si>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</si>
  <si>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</si>
  <si>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</si>
  <si>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</si>
  <si>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</si>
  <si>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</si>
  <si>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</si>
  <si>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</si>
  <si>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</si>
  <si>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</si>
  <si>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</si>
  <si>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</si>
  <si>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</si>
  <si>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</si>
  <si>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</si>
  <si>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</si>
  <si>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</si>
  <si>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</si>
  <si>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</si>
  <si>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</si>
  <si>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</si>
  <si>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</si>
  <si>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</si>
  <si>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</si>
  <si>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</si>
  <si>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</si>
  <si>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</si>
  <si>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</si>
  <si>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</si>
  <si>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</si>
  <si>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</si>
  <si>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</si>
  <si>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</si>
  <si>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</si>
  <si>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</si>
  <si>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</si>
  <si>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</si>
  <si>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</si>
  <si>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</si>
  <si>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</si>
  <si>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</si>
  <si>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</si>
  <si>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</si>
  <si>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</si>
  <si>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</si>
  <si>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</si>
  <si>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</si>
  <si>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</si>
  <si>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</si>
  <si>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</si>
  <si>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</si>
  <si>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</si>
  <si>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</si>
  <si>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</si>
  <si>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</si>
  <si>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</si>
  <si>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</si>
  <si>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</si>
  <si>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</si>
  <si>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</si>
  <si>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</si>
  <si>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</si>
  <si>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</si>
  <si>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</si>
  <si>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</si>
  <si>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</si>
  <si>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</si>
  <si>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</si>
  <si>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</si>
  <si>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</si>
  <si>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</si>
  <si>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</si>
  <si>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</si>
  <si>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</si>
  <si>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</si>
  <si>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</si>
  <si>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</si>
  <si>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</si>
  <si>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</si>
  <si>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</si>
  <si>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</si>
  <si>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</si>
  <si>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</si>
  <si>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</si>
  <si>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</si>
  <si>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</si>
  <si>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</si>
  <si>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</si>
  <si>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</si>
  <si>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</si>
  <si>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</si>
  <si>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</si>
  <si>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</si>
  <si>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</si>
  <si>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</si>
  <si>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</si>
  <si>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</si>
  <si>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</si>
  <si>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</si>
  <si>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</si>
  <si>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</si>
  <si>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</si>
  <si>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</si>
  <si>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</si>
  <si>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</si>
  <si>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</si>
  <si>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</si>
  <si>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</si>
  <si>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</si>
  <si>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</si>
  <si>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</si>
  <si>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</si>
  <si>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</si>
  <si>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</si>
  <si>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</si>
  <si>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</si>
  <si>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</si>
  <si>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</si>
  <si>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</si>
  <si>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</si>
  <si>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</si>
  <si>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</si>
  <si>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</si>
  <si>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</si>
  <si>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</si>
  <si>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</si>
  <si>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</si>
  <si>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</si>
  <si>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</si>
  <si>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</si>
  <si>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</si>
  <si>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</si>
  <si>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</si>
  <si>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</si>
  <si>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</si>
  <si>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</si>
  <si>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</si>
  <si>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</si>
  <si>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</si>
  <si>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</si>
  <si>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</si>
  <si>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</si>
  <si>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</si>
  <si>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</si>
  <si>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</si>
  <si>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</si>
  <si>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</si>
  <si>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</si>
  <si>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</si>
  <si>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</si>
  <si>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</si>
  <si>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</si>
  <si>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</si>
  <si>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</si>
  <si>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</si>
  <si>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</si>
  <si>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</si>
  <si>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</si>
  <si>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</si>
  <si>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</si>
  <si>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</si>
  <si>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</si>
  <si>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</si>
  <si>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</si>
  <si>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</si>
  <si>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</si>
  <si>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</si>
  <si>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</si>
  <si>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</si>
  <si>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</si>
  <si>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</si>
  <si>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</si>
  <si>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</si>
  <si>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</si>
  <si>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</si>
  <si>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</si>
  <si>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</si>
  <si>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</si>
  <si>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</si>
  <si>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</si>
  <si>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</si>
  <si>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</si>
  <si>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</si>
  <si>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</si>
  <si>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</si>
  <si>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</si>
  <si>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</si>
  <si>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</si>
  <si>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</si>
  <si>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</si>
  <si>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</si>
  <si>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</si>
  <si>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</si>
  <si>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</si>
  <si>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</si>
  <si>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</si>
  <si>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</si>
  <si>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</si>
  <si>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</si>
  <si>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</si>
  <si>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</si>
  <si>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</si>
  <si>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</si>
  <si>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</si>
  <si>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</si>
  <si>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</si>
  <si>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</si>
  <si>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</si>
  <si>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</si>
  <si>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</si>
  <si>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</si>
  <si>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</si>
  <si>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</si>
  <si>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</si>
  <si>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</si>
  <si>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</si>
  <si>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</si>
  <si>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</si>
  <si>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</si>
  <si>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</si>
  <si>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</si>
  <si>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</si>
  <si>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</si>
  <si>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</si>
  <si>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</si>
  <si>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</si>
  <si>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</si>
  <si>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</si>
  <si>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</si>
  <si>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</si>
  <si>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</si>
  <si>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</si>
  <si>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</si>
  <si>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</si>
  <si>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</si>
  <si>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</si>
  <si>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</si>
  <si>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</si>
  <si>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</si>
  <si>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</si>
  <si>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</si>
  <si>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</si>
  <si>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</si>
  <si>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</si>
  <si>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</si>
  <si>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</si>
  <si>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</si>
  <si>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</si>
  <si>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</si>
  <si>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</si>
  <si>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</si>
  <si>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</si>
  <si>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</si>
  <si>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</si>
  <si>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</si>
  <si>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</si>
  <si>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</si>
  <si>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</si>
  <si>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</si>
  <si>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</si>
  <si>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</si>
  <si>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</si>
  <si>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</si>
  <si>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</si>
  <si>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</si>
  <si>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</si>
  <si>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</si>
  <si>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</si>
  <si>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</si>
  <si>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</si>
  <si>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</si>
  <si>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</si>
  <si>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</si>
  <si>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</si>
  <si>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</si>
  <si>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</si>
  <si>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</si>
  <si>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</si>
  <si>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</si>
  <si>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</si>
  <si>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</si>
  <si>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</si>
  <si>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</si>
  <si>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</si>
  <si>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</si>
  <si>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</si>
  <si>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</si>
  <si>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</si>
  <si>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</si>
  <si>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</si>
  <si>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</si>
  <si>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</si>
  <si>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</si>
  <si>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</si>
  <si>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</si>
  <si>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</si>
  <si>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</si>
  <si>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</si>
  <si>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</si>
  <si>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</si>
  <si>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</si>
  <si>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</si>
  <si>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</si>
  <si>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</si>
  <si>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</si>
  <si>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</si>
  <si>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</si>
  <si>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</si>
  <si>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</si>
  <si>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</si>
  <si>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</si>
  <si>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</si>
  <si>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</si>
  <si>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</si>
  <si>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</si>
  <si>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</si>
  <si>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</si>
  <si>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</si>
  <si>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</si>
  <si>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</si>
  <si>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</si>
  <si>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</si>
  <si>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</si>
  <si>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</si>
  <si>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</si>
  <si>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</si>
  <si>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</si>
  <si>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</si>
  <si>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</si>
  <si>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</si>
  <si>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</si>
  <si>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</si>
  <si>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</si>
  <si>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</si>
  <si>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</si>
  <si>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</si>
  <si>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</si>
  <si>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</si>
  <si>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</si>
  <si>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</si>
  <si>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</si>
  <si>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</si>
  <si>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</si>
  <si>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</si>
  <si>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</si>
  <si>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</si>
  <si>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</si>
  <si>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</si>
  <si>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</si>
  <si>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</si>
  <si>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</si>
  <si>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</si>
  <si>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</si>
  <si>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</si>
  <si>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</si>
  <si>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</si>
  <si>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</si>
  <si>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</si>
  <si>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</si>
  <si>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</si>
  <si>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</si>
  <si>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</si>
  <si>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</si>
  <si>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</si>
  <si>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</si>
  <si>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</si>
  <si>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</si>
  <si>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</si>
  <si>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</si>
  <si>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</si>
  <si>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</si>
  <si>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</si>
  <si>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</si>
  <si>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</si>
  <si>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</si>
  <si>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</si>
  <si>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</si>
  <si>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</si>
  <si>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</si>
  <si>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</si>
  <si>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</si>
  <si>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</si>
  <si>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</si>
  <si>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</si>
  <si>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</si>
  <si>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</si>
  <si>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</si>
  <si>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</si>
  <si>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</si>
  <si>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</si>
  <si>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</si>
  <si>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</si>
  <si>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</si>
  <si>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</si>
  <si>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</si>
  <si>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</si>
  <si>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</si>
  <si>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</si>
  <si>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</si>
  <si>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</si>
  <si>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</si>
  <si>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</si>
  <si>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</si>
  <si>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</si>
  <si>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</si>
  <si>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</si>
  <si>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</si>
  <si>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</si>
  <si>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</si>
  <si>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</si>
  <si>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</si>
  <si>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</si>
  <si>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</si>
  <si>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</si>
  <si>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</si>
  <si>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</si>
  <si>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</si>
  <si>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</si>
  <si>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</si>
  <si>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</si>
  <si>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</si>
  <si>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</si>
  <si>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</si>
  <si>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</si>
  <si>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</si>
  <si>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</si>
  <si>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</si>
  <si>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</si>
  <si>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</si>
  <si>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</si>
  <si>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</si>
  <si>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</si>
  <si>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</si>
  <si>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</si>
  <si>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</si>
  <si>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</si>
  <si>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</si>
  <si>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</si>
  <si>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</si>
  <si>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</si>
  <si>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</si>
  <si>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</si>
  <si>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</si>
  <si>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</si>
  <si>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</si>
  <si>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</si>
  <si>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</si>
  <si>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</si>
  <si>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</si>
  <si>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</si>
  <si>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</si>
  <si>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</si>
  <si>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</si>
  <si>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</si>
  <si>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</si>
  <si>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</si>
  <si>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</si>
  <si>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</si>
  <si>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</si>
  <si>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</si>
  <si>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</si>
  <si>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</si>
  <si>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</si>
  <si>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</si>
  <si>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</si>
  <si>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</si>
  <si>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</si>
  <si>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</si>
  <si>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</si>
  <si>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</si>
  <si>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</si>
  <si>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</si>
  <si>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</si>
  <si>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</si>
  <si>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</si>
  <si>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</si>
  <si>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</si>
  <si>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</si>
  <si>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</si>
  <si>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</si>
  <si>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</si>
  <si>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</si>
  <si>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</si>
  <si>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</si>
  <si>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</si>
  <si>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</si>
  <si>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</si>
  <si>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</si>
  <si>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</si>
  <si>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</si>
  <si>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</si>
  <si>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</si>
  <si>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</si>
  <si>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</si>
  <si>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</si>
  <si>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</si>
  <si>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</si>
  <si>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</si>
  <si>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</si>
  <si>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</si>
  <si>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</si>
  <si>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</si>
  <si>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</si>
  <si>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</si>
  <si>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</si>
  <si>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</si>
  <si>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</si>
  <si>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</si>
  <si>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</si>
  <si>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</si>
  <si>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</si>
  <si>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</si>
  <si>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</si>
  <si>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</si>
  <si>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</si>
  <si>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</si>
  <si>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</si>
  <si>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</si>
  <si>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</si>
  <si>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</si>
  <si>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</si>
  <si>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</si>
  <si>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</si>
  <si>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</si>
  <si>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</si>
  <si>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</si>
  <si>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</si>
  <si>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</si>
  <si>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</si>
  <si>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</si>
  <si>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</si>
  <si>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</si>
  <si>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</si>
  <si>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</si>
  <si>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</si>
  <si>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</si>
  <si>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</si>
  <si>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</si>
  <si>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</si>
  <si>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</si>
  <si>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</si>
  <si>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</si>
  <si>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</si>
  <si>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</si>
  <si>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</si>
  <si>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</si>
  <si>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</si>
  <si>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</si>
  <si>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</si>
  <si>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</si>
  <si>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</si>
  <si>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</si>
  <si>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</si>
  <si>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</si>
  <si>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</si>
  <si>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</si>
  <si>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</si>
  <si>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</si>
  <si>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</si>
  <si>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</si>
  <si>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</si>
  <si>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</si>
  <si>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</si>
  <si>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</si>
  <si>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</si>
  <si>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</si>
  <si>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</si>
  <si>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</si>
  <si>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</si>
  <si>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</si>
  <si>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</si>
  <si>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</si>
  <si>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</si>
  <si>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</si>
  <si>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</si>
  <si>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</si>
  <si>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</si>
  <si>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</si>
  <si>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</si>
  <si>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</si>
  <si>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</si>
  <si>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</si>
  <si>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</si>
  <si>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</si>
  <si>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</si>
  <si>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</si>
  <si>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</si>
  <si>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</si>
  <si>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</si>
  <si>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</si>
  <si>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</si>
  <si>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</si>
  <si>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</si>
  <si>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</si>
  <si>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</si>
  <si>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</si>
  <si>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</si>
  <si>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</si>
  <si>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</si>
  <si>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</si>
  <si>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</si>
  <si>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</si>
  <si>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</si>
  <si>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</si>
  <si>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</si>
  <si>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</si>
  <si>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</si>
  <si>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</si>
  <si>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</si>
  <si>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</si>
  <si>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</si>
  <si>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</si>
  <si>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</si>
  <si>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</si>
  <si>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</si>
  <si>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</si>
  <si>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</si>
  <si>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</si>
  <si>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</si>
  <si>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</si>
  <si>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</si>
  <si>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</si>
  <si>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</si>
  <si>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</si>
  <si>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</si>
  <si>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</si>
  <si>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</si>
  <si>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</si>
  <si>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</si>
  <si>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</si>
  <si>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</si>
  <si>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</si>
  <si>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</si>
  <si>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</si>
  <si>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</si>
  <si>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</si>
  <si>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</si>
  <si>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</si>
  <si>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</si>
  <si>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</si>
  <si>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</si>
  <si>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</si>
  <si>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</si>
  <si>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</si>
  <si>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</si>
  <si>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</si>
  <si>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</si>
  <si>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</si>
  <si>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</si>
  <si>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</si>
  <si>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</si>
  <si>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</si>
  <si>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</si>
  <si>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</si>
  <si>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</si>
  <si>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</si>
  <si>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</si>
  <si>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</si>
  <si>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</si>
  <si>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</si>
  <si>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</si>
  <si>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</si>
  <si>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</si>
  <si>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</si>
  <si>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</si>
  <si>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</si>
  <si>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</si>
  <si>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</si>
  <si>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</si>
  <si>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</si>
  <si>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</si>
  <si>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</si>
  <si>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</si>
  <si>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</si>
  <si>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</si>
  <si>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</si>
  <si>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</si>
  <si>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</si>
  <si>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</si>
  <si>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</si>
  <si>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</si>
  <si>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</si>
  <si>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</si>
  <si>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</si>
  <si>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</si>
  <si>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</si>
  <si>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</si>
  <si>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</si>
  <si>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</si>
  <si>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</si>
  <si>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</si>
  <si>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</si>
  <si>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</si>
  <si>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</si>
  <si>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</si>
  <si>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</si>
  <si>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</si>
  <si>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</si>
  <si>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</si>
  <si>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</si>
  <si>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</si>
  <si>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</si>
  <si>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</si>
  <si>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</si>
  <si>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</si>
  <si>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</si>
  <si>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</si>
  <si>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</si>
  <si>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</si>
  <si>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</si>
  <si>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</si>
  <si>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</si>
  <si>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</si>
  <si>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</si>
  <si>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</si>
  <si>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</si>
  <si>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</si>
  <si>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</si>
  <si>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</si>
  <si>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</si>
  <si>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</si>
  <si>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</si>
  <si>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</si>
  <si>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</si>
  <si>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</si>
  <si>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</si>
  <si>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</si>
  <si>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</si>
  <si>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</si>
  <si>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</si>
  <si>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</si>
  <si>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</si>
  <si>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</si>
  <si>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</si>
  <si>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</si>
  <si>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</si>
  <si>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</si>
  <si>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</si>
  <si>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</si>
  <si>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</si>
  <si>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</si>
  <si>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</si>
  <si>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</si>
  <si>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</si>
  <si>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</si>
  <si>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</si>
  <si>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</si>
  <si>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</si>
  <si>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</si>
  <si>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</si>
  <si>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</si>
  <si>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</si>
  <si>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</si>
  <si>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</si>
  <si>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</si>
  <si>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</si>
  <si>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</si>
  <si>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</si>
  <si>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</si>
  <si>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</si>
  <si>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</si>
  <si>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</si>
  <si>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</si>
  <si>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</si>
  <si>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</si>
  <si>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</si>
  <si>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</si>
  <si>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</si>
  <si>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</si>
  <si>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</si>
  <si>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</si>
  <si>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</si>
  <si>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</si>
  <si>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</si>
  <si>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</si>
  <si>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</si>
  <si>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</si>
  <si>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</si>
  <si>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</si>
  <si>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</si>
  <si>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</si>
  <si>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</si>
  <si>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</si>
  <si>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</si>
  <si>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</si>
  <si>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</si>
  <si>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</si>
  <si>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</si>
  <si>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</si>
  <si>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</si>
  <si>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</si>
  <si>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</si>
  <si>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</si>
  <si>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</si>
  <si>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</si>
  <si>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</si>
  <si>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</si>
  <si>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</si>
  <si>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</si>
  <si>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</si>
  <si>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</si>
  <si>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</si>
  <si>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</si>
  <si>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</si>
  <si>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</si>
  <si>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</si>
  <si>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</si>
  <si>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</si>
  <si>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</si>
  <si>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</si>
  <si>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</si>
  <si>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</si>
  <si>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</si>
  <si>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</si>
  <si>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</si>
  <si>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</si>
  <si>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</si>
  <si>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</si>
  <si>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</si>
  <si>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</si>
  <si>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</si>
  <si>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</si>
  <si>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</si>
  <si>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</si>
  <si>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</si>
  <si>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</si>
  <si>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</si>
  <si>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</si>
  <si>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</si>
  <si>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</si>
  <si>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</si>
  <si>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</si>
  <si>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</si>
  <si>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</si>
  <si>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</si>
  <si>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</si>
  <si>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</si>
  <si>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</si>
  <si>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</si>
  <si>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</si>
  <si>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</si>
  <si>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</si>
  <si>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</si>
  <si>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</si>
  <si>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</si>
  <si>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</si>
  <si>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</si>
  <si>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</si>
  <si>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</si>
  <si>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</si>
  <si>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</si>
  <si>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</si>
  <si>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</si>
  <si>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</si>
  <si>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</si>
  <si>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</si>
  <si>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</si>
  <si>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</si>
  <si>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</si>
  <si>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</si>
  <si>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</si>
  <si>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</si>
  <si>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</si>
  <si>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</si>
  <si>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</si>
  <si>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</si>
  <si>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</si>
  <si>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</si>
  <si>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</si>
  <si>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</si>
  <si>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</si>
  <si>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</si>
  <si>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</si>
  <si>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</si>
  <si>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</si>
  <si>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</si>
  <si>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</si>
  <si>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</si>
  <si>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</si>
  <si>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</si>
  <si>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</si>
  <si>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</si>
  <si>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</si>
  <si>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</si>
  <si>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</si>
  <si>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</si>
  <si>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</si>
  <si>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</si>
  <si>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</si>
  <si>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</si>
  <si>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</si>
  <si>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</si>
  <si>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</si>
  <si>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</si>
  <si>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</si>
  <si>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</si>
  <si>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</si>
  <si>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</si>
  <si>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</si>
  <si>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</si>
  <si>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</si>
  <si>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</si>
  <si>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</si>
  <si>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</si>
  <si>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</si>
  <si>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</si>
  <si>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</si>
  <si>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</si>
  <si>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</si>
  <si>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</si>
  <si>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</si>
  <si>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</si>
  <si>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</si>
  <si>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</si>
  <si>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</si>
  <si>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</si>
  <si>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</si>
  <si>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</si>
  <si>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</si>
  <si>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</si>
  <si>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</si>
  <si>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</si>
  <si>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</si>
  <si>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</si>
  <si>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</si>
  <si>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</si>
  <si>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</si>
  <si>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</si>
  <si>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</si>
  <si>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</si>
  <si>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</si>
  <si>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</si>
  <si>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</si>
  <si>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</si>
  <si>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</si>
  <si>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</si>
  <si>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</si>
  <si>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</si>
  <si>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</si>
  <si>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</si>
  <si>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</si>
  <si>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</si>
  <si>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</si>
  <si>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</si>
  <si>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</si>
  <si>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</si>
  <si>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</si>
  <si>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</si>
  <si>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</si>
  <si>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</si>
  <si>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</si>
  <si>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</si>
  <si>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</si>
  <si>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</si>
  <si>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</si>
  <si>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</si>
  <si>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</si>
  <si>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</si>
  <si>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</si>
  <si>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</si>
  <si>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</si>
  <si>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</si>
  <si>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</si>
  <si>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</si>
  <si>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</si>
  <si>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</si>
  <si>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</si>
  <si>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</si>
  <si>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</si>
  <si>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</si>
  <si>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</si>
  <si>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</si>
  <si>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</si>
  <si>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</si>
  <si>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</si>
  <si>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</si>
  <si>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</si>
  <si>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</si>
  <si>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</si>
  <si>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</si>
  <si>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</si>
  <si>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</si>
  <si>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</si>
  <si>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</si>
  <si>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</si>
  <si>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</si>
  <si>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</si>
  <si>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</si>
  <si>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</si>
  <si>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</si>
  <si>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</si>
  <si>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</si>
  <si>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</si>
  <si>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</si>
  <si>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</si>
  <si>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</si>
  <si>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</si>
  <si>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</si>
  <si>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</si>
  <si>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</si>
  <si>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</si>
  <si>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</si>
  <si>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</si>
  <si>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</si>
  <si>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</si>
  <si>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</si>
  <si>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</si>
  <si>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</si>
  <si>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</si>
  <si>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</si>
  <si>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</si>
  <si>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</si>
  <si>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</si>
  <si>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</si>
  <si>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</si>
  <si>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</si>
  <si>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</si>
  <si>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</si>
  <si>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</si>
  <si>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</si>
  <si>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</si>
  <si>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</si>
  <si>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</si>
  <si>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</si>
  <si>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</si>
  <si>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</si>
  <si>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</si>
  <si>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</si>
  <si>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</si>
  <si>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</si>
  <si>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</si>
  <si>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</si>
  <si>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</si>
  <si>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</si>
  <si>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</si>
  <si>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</si>
  <si>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</si>
  <si>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</si>
  <si>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</si>
  <si>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</si>
  <si>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</si>
  <si>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</si>
  <si>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</si>
  <si>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</si>
  <si>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</si>
  <si>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</si>
  <si>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</si>
  <si>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</si>
  <si>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</si>
  <si>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</si>
  <si>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</si>
  <si>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</si>
  <si>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</si>
  <si>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</si>
  <si>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</si>
  <si>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</si>
  <si>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</si>
  <si>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</si>
  <si>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</si>
  <si>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</si>
  <si>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</si>
  <si>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</si>
  <si>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</si>
  <si>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</si>
  <si>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</si>
  <si>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</si>
  <si>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</si>
  <si>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</si>
  <si>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</si>
  <si>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</si>
  <si>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</si>
  <si>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</si>
  <si>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</si>
  <si>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</si>
  <si>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</si>
  <si>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</si>
  <si>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</si>
  <si>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</si>
  <si>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</si>
  <si>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</si>
  <si>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</si>
  <si>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</si>
  <si>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</si>
  <si>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</si>
  <si>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</si>
  <si>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</si>
  <si>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</si>
  <si>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</si>
  <si>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</si>
  <si>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</si>
  <si>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</si>
  <si>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</si>
  <si>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</si>
  <si>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</si>
  <si>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</si>
  <si>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</si>
  <si>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</si>
  <si>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</si>
  <si>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</si>
  <si>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</si>
  <si>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</si>
  <si>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</si>
  <si>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</si>
  <si>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</si>
  <si>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</si>
  <si>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</si>
  <si>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</si>
  <si>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</si>
  <si>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</si>
  <si>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</si>
  <si>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</si>
  <si>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</si>
  <si>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</si>
  <si>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</si>
  <si>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</si>
  <si>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</si>
  <si>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</si>
  <si>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</si>
  <si>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</si>
  <si>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</si>
  <si>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</si>
  <si>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</si>
  <si>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</si>
  <si>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</si>
  <si>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</si>
  <si>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</si>
  <si>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</si>
  <si>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</si>
  <si>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</si>
  <si>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</si>
  <si>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</si>
  <si>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</si>
  <si>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</si>
  <si>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</si>
  <si>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</si>
  <si>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</si>
  <si>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</si>
  <si>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</si>
  <si>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</si>
  <si>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</si>
  <si>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</si>
  <si>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</si>
  <si>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</si>
  <si>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</si>
  <si>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</si>
  <si>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</si>
  <si>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</si>
  <si>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</si>
  <si>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</si>
  <si>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</si>
  <si>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</si>
  <si>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</si>
  <si>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</si>
  <si>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</si>
  <si>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</si>
  <si>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</si>
  <si>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</si>
  <si>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</si>
  <si>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</si>
  <si>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</si>
  <si>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</si>
  <si>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</si>
  <si>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</si>
  <si>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</si>
  <si>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</si>
  <si>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</si>
  <si>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</si>
  <si>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</si>
  <si>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</si>
  <si>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</si>
  <si>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</si>
  <si>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</si>
  <si>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</si>
  <si>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</si>
  <si>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</si>
  <si>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</si>
  <si>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</si>
  <si>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</si>
  <si>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</si>
  <si>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</si>
  <si>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</si>
  <si>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</si>
  <si>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</si>
  <si>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</si>
  <si>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</si>
  <si>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</si>
  <si>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</si>
  <si>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</si>
  <si>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</si>
  <si>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</si>
  <si>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</si>
  <si>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</si>
  <si>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</si>
  <si>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</si>
  <si>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</si>
  <si>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</si>
  <si>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</si>
  <si>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</si>
  <si>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</si>
  <si>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</si>
  <si>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</si>
  <si>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</si>
  <si>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</si>
  <si>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</si>
  <si>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</si>
  <si>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</si>
  <si>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</si>
  <si>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</si>
  <si>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</si>
  <si>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</si>
  <si>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</si>
  <si>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</si>
  <si>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</si>
  <si>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</si>
  <si>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</si>
  <si>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</si>
  <si>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</si>
  <si>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</si>
  <si>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</si>
  <si>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</si>
  <si>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</si>
  <si>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</si>
  <si>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</si>
  <si>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</si>
  <si>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</si>
  <si>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</si>
  <si>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</si>
  <si>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</si>
  <si>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</si>
  <si>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</si>
  <si>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</si>
  <si>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</si>
  <si>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</si>
  <si>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</si>
  <si>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</si>
  <si>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</si>
  <si>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</si>
  <si>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</si>
  <si>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</si>
  <si>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</si>
  <si>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</si>
  <si>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</si>
  <si>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</si>
  <si>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</si>
  <si>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</si>
  <si>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</si>
  <si>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</si>
  <si>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</si>
  <si>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</si>
  <si>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</si>
  <si>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</si>
  <si>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</si>
  <si>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</si>
  <si>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</si>
  <si>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</si>
  <si>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</si>
  <si>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</si>
  <si>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</si>
  <si>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</si>
  <si>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</si>
  <si>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</si>
  <si>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</si>
  <si>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</si>
  <si>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</si>
  <si>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</si>
  <si>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</si>
  <si>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</si>
  <si>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</si>
  <si>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</si>
  <si>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</si>
  <si>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</si>
  <si>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</si>
  <si>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</si>
  <si>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</si>
  <si>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</si>
  <si>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</si>
  <si>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</si>
  <si>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</si>
  <si>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</si>
  <si>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</si>
  <si>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</si>
  <si>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</si>
  <si>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</si>
  <si>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</si>
  <si>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</si>
  <si>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</si>
  <si>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</si>
  <si>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</si>
  <si>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</si>
  <si>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</si>
  <si>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</si>
  <si>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</si>
  <si>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</si>
  <si>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</si>
  <si>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</si>
  <si>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</si>
  <si>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</si>
  <si>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</si>
  <si>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</si>
  <si>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</si>
  <si>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</si>
  <si>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</si>
  <si>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</si>
  <si>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</si>
  <si>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</si>
  <si>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</si>
  <si>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</si>
  <si>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</si>
  <si>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</si>
  <si>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</si>
  <si>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</si>
  <si>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</si>
  <si>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</si>
  <si>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</si>
  <si>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</si>
  <si>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</si>
  <si>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</si>
  <si>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</si>
  <si>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</si>
  <si>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</si>
  <si>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</si>
  <si>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</si>
  <si>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</si>
  <si>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</si>
  <si>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</si>
  <si>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</si>
  <si>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</si>
  <si>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</si>
  <si>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</si>
  <si>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</si>
  <si>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</si>
  <si>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</si>
  <si>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</si>
  <si>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</si>
  <si>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</si>
  <si>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</si>
  <si>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</si>
  <si>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</si>
  <si>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</si>
  <si>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</si>
  <si>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</si>
  <si>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</si>
  <si>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</si>
  <si>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</si>
  <si>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</si>
  <si>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</si>
  <si>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</si>
  <si>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</si>
  <si>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</si>
  <si>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</si>
  <si>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</si>
  <si>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</si>
  <si>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</si>
  <si>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</si>
  <si>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</si>
  <si>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</si>
  <si>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</si>
  <si>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</si>
  <si>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</si>
  <si>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</si>
  <si>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</si>
  <si>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</si>
  <si>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</si>
  <si>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</si>
  <si>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</si>
  <si>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</si>
  <si>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</si>
  <si>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</si>
  <si>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</si>
  <si>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</si>
  <si>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</si>
  <si>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</si>
  <si>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</si>
  <si>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</si>
  <si>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</si>
  <si>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</si>
  <si>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</si>
  <si>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</si>
  <si>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</si>
  <si>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</si>
  <si>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</si>
  <si>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</si>
  <si>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</si>
  <si>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</si>
  <si>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</si>
  <si>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</si>
  <si>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</si>
  <si>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</si>
  <si>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</si>
  <si>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</si>
  <si>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</si>
  <si>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</si>
  <si>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</si>
  <si>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</si>
  <si>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</si>
  <si>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</si>
  <si>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</si>
  <si>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</si>
  <si>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</si>
  <si>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</si>
  <si>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</si>
  <si>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</si>
  <si>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</si>
  <si>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</si>
  <si>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</si>
  <si>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</si>
  <si>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</si>
  <si>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</si>
  <si>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</si>
  <si>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</si>
  <si>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</si>
  <si>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</si>
  <si>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</si>
  <si>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</si>
  <si>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</si>
  <si>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</si>
  <si>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</si>
  <si>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</si>
  <si>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</si>
  <si>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</si>
  <si>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</si>
  <si>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</si>
  <si>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</si>
  <si>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</si>
  <si>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</si>
  <si>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</si>
  <si>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</si>
  <si>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</si>
  <si>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</si>
  <si>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</si>
  <si>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</si>
  <si>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</si>
  <si>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</si>
  <si>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</si>
  <si>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</si>
  <si>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</si>
  <si>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</si>
  <si>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</si>
  <si>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</si>
  <si>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</si>
  <si>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</si>
  <si>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</si>
  <si>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</si>
  <si>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</si>
  <si>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</si>
  <si>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</si>
  <si>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</si>
  <si>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</si>
  <si>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</si>
  <si>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</si>
  <si>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</si>
  <si>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</si>
  <si>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</si>
  <si>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</si>
  <si>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</si>
  <si>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</si>
  <si>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</si>
  <si>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</si>
  <si>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</si>
  <si>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</si>
  <si>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</si>
  <si>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</si>
  <si>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</si>
  <si>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</si>
  <si>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</si>
  <si>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</si>
  <si>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</si>
  <si>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</si>
  <si>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</si>
  <si>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</si>
  <si>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</si>
  <si>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</si>
  <si>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</si>
  <si>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</si>
  <si>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</si>
  <si>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</si>
  <si>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</si>
  <si>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</si>
  <si>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</si>
  <si>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</si>
  <si>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</si>
  <si>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</si>
  <si>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</si>
  <si>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</si>
  <si>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</si>
  <si>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</si>
  <si>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</si>
  <si>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</si>
  <si>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</si>
  <si>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</si>
  <si>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</si>
  <si>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</si>
  <si>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</si>
  <si>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</si>
  <si>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</si>
  <si>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</si>
  <si>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</si>
  <si>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</si>
  <si>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</si>
  <si>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</si>
  <si>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</si>
  <si>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</si>
  <si>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</si>
  <si>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</si>
  <si>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</si>
  <si>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</si>
  <si>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</si>
  <si>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</si>
  <si>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</si>
  <si>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</si>
  <si>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</si>
  <si>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</si>
  <si>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</si>
  <si>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</si>
  <si>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</si>
  <si>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</si>
  <si>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</si>
  <si>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</si>
  <si>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</si>
  <si>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</si>
  <si>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</si>
  <si>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</si>
  <si>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</si>
  <si>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</si>
  <si>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</si>
  <si>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</si>
  <si>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</si>
  <si>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</si>
  <si>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</si>
  <si>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</si>
  <si>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</si>
  <si>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</si>
  <si>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</si>
  <si>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</si>
  <si>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</si>
  <si>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</si>
  <si>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</si>
  <si>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</si>
  <si>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</si>
  <si>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</si>
  <si>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</si>
  <si>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</si>
  <si>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</si>
  <si>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</si>
  <si>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</si>
  <si>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</si>
  <si>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</si>
  <si>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</si>
  <si>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</si>
  <si>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</si>
  <si>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</si>
  <si>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</si>
  <si>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</si>
  <si>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</si>
  <si>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</si>
  <si>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</si>
  <si>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</si>
  <si>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</si>
  <si>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</si>
  <si>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</si>
  <si>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</si>
  <si>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</si>
  <si>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</si>
  <si>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</si>
  <si>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</si>
  <si>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</si>
  <si>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</si>
  <si>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</si>
  <si>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</si>
  <si>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</si>
  <si>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</si>
  <si>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</si>
  <si>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</si>
  <si>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</si>
  <si>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</si>
  <si>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</si>
  <si>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</si>
  <si>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</si>
  <si>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</si>
  <si>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</si>
  <si>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</si>
  <si>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</si>
  <si>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</si>
  <si>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</si>
  <si>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</si>
  <si>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</si>
  <si>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</si>
  <si>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</si>
  <si>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</si>
  <si>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</si>
  <si>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</si>
  <si>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</si>
  <si>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</si>
  <si>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</si>
  <si>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</si>
  <si>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</si>
  <si>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</si>
  <si>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</si>
  <si>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</si>
  <si>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</si>
  <si>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</si>
  <si>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</si>
  <si>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</si>
  <si>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</si>
  <si>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</si>
  <si>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</si>
  <si>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</si>
  <si>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</si>
  <si>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</si>
  <si>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</si>
  <si>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</si>
  <si>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</si>
  <si>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</si>
  <si>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</si>
  <si>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</si>
  <si>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</si>
  <si>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</si>
  <si>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</si>
  <si>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</si>
  <si>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</si>
  <si>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</si>
  <si>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</si>
  <si>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</si>
  <si>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</si>
  <si>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</si>
  <si>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</si>
  <si>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</si>
  <si>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</si>
  <si>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</si>
  <si>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</si>
  <si>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</si>
  <si>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</si>
  <si>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</si>
  <si>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</si>
  <si>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</si>
  <si>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</si>
  <si>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</si>
  <si>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</si>
  <si>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</si>
  <si>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</si>
  <si>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</si>
  <si>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</si>
  <si>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</si>
  <si>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</si>
  <si>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</si>
  <si>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</si>
  <si>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</si>
  <si>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</si>
  <si>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</si>
  <si>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</si>
  <si>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</si>
  <si>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</si>
  <si>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</si>
  <si>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</si>
  <si>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</si>
  <si>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</si>
  <si>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</si>
  <si>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</si>
  <si>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</si>
  <si>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</si>
  <si>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</si>
  <si>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</si>
  <si>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</si>
  <si>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</si>
  <si>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</si>
  <si>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</si>
  <si>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</si>
  <si>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</si>
  <si>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</si>
  <si>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</si>
  <si>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</si>
  <si>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</si>
  <si>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</si>
  <si>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</si>
  <si>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</si>
  <si>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</si>
  <si>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</si>
  <si>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</si>
  <si>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</si>
  <si>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</si>
  <si>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</si>
  <si>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</si>
  <si>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</si>
  <si>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</si>
  <si>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</si>
  <si>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</si>
  <si>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</si>
  <si>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</si>
  <si>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</si>
  <si>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</si>
  <si>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</si>
  <si>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</si>
  <si>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</si>
  <si>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</si>
  <si>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</si>
  <si>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</si>
  <si>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</si>
  <si>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</si>
  <si>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</si>
  <si>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</si>
  <si>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</si>
  <si>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</si>
  <si>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</si>
  <si>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</si>
  <si>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</si>
  <si>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</si>
  <si>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</si>
  <si>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</si>
  <si>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</si>
  <si>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</si>
  <si>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</si>
  <si>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</si>
  <si>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</si>
  <si>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</si>
  <si>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</si>
  <si>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</si>
  <si>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</si>
  <si>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</si>
  <si>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</si>
  <si>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</si>
  <si>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</si>
  <si>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</si>
  <si>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</si>
  <si>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</si>
  <si>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</si>
  <si>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</si>
  <si>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</si>
  <si>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</si>
  <si>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</si>
  <si>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</si>
  <si>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</si>
  <si>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</si>
  <si>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</si>
  <si>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</si>
  <si>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</si>
  <si>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</si>
  <si>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</si>
  <si>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</si>
  <si>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</si>
  <si>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</si>
  <si>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</si>
  <si>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</si>
  <si>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</si>
  <si>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</si>
  <si>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</si>
  <si>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</si>
  <si>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</si>
  <si>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</si>
  <si>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</si>
  <si>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</si>
  <si>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</si>
  <si>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</si>
  <si>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</si>
  <si>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</si>
  <si>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</si>
  <si>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</si>
  <si>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</si>
  <si>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</si>
  <si>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</si>
  <si>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</si>
  <si>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</si>
  <si>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</si>
  <si>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</si>
  <si>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</si>
  <si>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</si>
  <si>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</si>
  <si>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</si>
  <si>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</si>
  <si>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</si>
  <si>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</si>
  <si>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</si>
  <si>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</si>
  <si>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</si>
  <si>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</si>
  <si>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</si>
  <si>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</si>
  <si>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</si>
  <si>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</si>
  <si>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</si>
  <si>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</si>
  <si>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</si>
  <si>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</si>
  <si>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</si>
  <si>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</si>
  <si>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</si>
  <si>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</si>
  <si>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</si>
  <si>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</si>
  <si>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</si>
  <si>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</si>
  <si>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</si>
  <si>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</si>
  <si>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</si>
  <si>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</si>
  <si>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</si>
  <si>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</si>
  <si>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</si>
  <si>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</si>
  <si>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</si>
  <si>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</si>
  <si>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</si>
  <si>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</si>
  <si>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</si>
  <si>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</si>
  <si>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</si>
  <si>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</si>
  <si>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</si>
  <si>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</si>
  <si>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</si>
  <si>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</si>
  <si>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</si>
  <si>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</si>
  <si>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</si>
  <si>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</si>
  <si>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</si>
  <si>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</si>
  <si>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</si>
  <si>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</si>
  <si>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</si>
  <si>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</si>
  <si>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</si>
  <si>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</si>
  <si>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</si>
  <si>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</si>
  <si>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</si>
  <si>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</si>
  <si>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</si>
  <si>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</si>
  <si>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</si>
  <si>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</si>
  <si>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</si>
  <si>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</si>
  <si>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</si>
  <si>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</si>
  <si>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</si>
  <si>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</si>
  <si>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</si>
  <si>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</si>
  <si>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</si>
  <si>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</si>
  <si>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</si>
  <si>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</si>
  <si>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</si>
  <si>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</si>
  <si>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</si>
  <si>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</si>
  <si>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</si>
  <si>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</si>
  <si>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</si>
  <si>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</si>
  <si>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</si>
  <si>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</si>
  <si>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</si>
  <si>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</si>
  <si>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</si>
  <si>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</si>
  <si>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</si>
  <si>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</si>
  <si>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</si>
  <si>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</si>
  <si>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</si>
  <si>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</si>
  <si>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</si>
  <si>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</si>
  <si>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</si>
  <si>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</si>
  <si>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</si>
  <si>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</si>
  <si>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</si>
  <si>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</si>
  <si>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</si>
  <si>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</si>
  <si>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</si>
  <si>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</si>
  <si>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</si>
  <si>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</si>
  <si>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</si>
  <si>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</si>
  <si>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</si>
  <si>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</si>
  <si>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</si>
  <si>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</si>
  <si>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</si>
  <si>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</si>
  <si>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</si>
  <si>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</si>
  <si>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</si>
  <si>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</si>
  <si>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</si>
  <si>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</si>
  <si>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</si>
  <si>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</si>
  <si>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</si>
  <si>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</si>
  <si>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</si>
  <si>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</si>
  <si>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</si>
  <si>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</si>
  <si>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</si>
  <si>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</si>
  <si>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</si>
  <si>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</si>
  <si>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</si>
  <si>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</si>
  <si>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</si>
  <si>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</si>
  <si>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</si>
  <si>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</si>
  <si>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</si>
  <si>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</si>
  <si>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</si>
  <si>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</si>
  <si>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</si>
  <si>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</si>
  <si>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</si>
  <si>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</si>
  <si>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</si>
  <si>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</si>
  <si>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</si>
  <si>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</si>
  <si>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</si>
  <si>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</si>
  <si>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</si>
  <si>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</si>
  <si>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</si>
  <si>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</si>
  <si>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</si>
  <si>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</si>
  <si>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</si>
  <si>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</si>
  <si>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</si>
  <si>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</si>
  <si>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</si>
  <si>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</si>
  <si>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</si>
  <si>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</si>
  <si>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</si>
  <si>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</si>
  <si>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</si>
  <si>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</si>
  <si>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</si>
  <si>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</si>
  <si>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</si>
  <si>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</si>
  <si>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</si>
  <si>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</si>
  <si>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</si>
  <si>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</si>
  <si>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</si>
  <si>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</si>
  <si>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</si>
  <si>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</si>
  <si>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</si>
  <si>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</si>
  <si>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</si>
  <si>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</si>
  <si>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</si>
  <si>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</si>
  <si>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</si>
  <si>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</si>
  <si>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</si>
  <si>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</si>
  <si>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</si>
  <si>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</si>
  <si>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</si>
  <si>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</si>
  <si>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</si>
  <si>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</si>
  <si>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</si>
  <si>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</si>
  <si>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</si>
  <si>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</si>
  <si>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</si>
  <si>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</si>
  <si>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</si>
  <si>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</si>
  <si>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</si>
  <si>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</si>
  <si>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</si>
  <si>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</si>
  <si>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</si>
  <si>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</si>
  <si>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</si>
  <si>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</si>
  <si>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</si>
  <si>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</si>
  <si>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</si>
  <si>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</si>
  <si>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</si>
  <si>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</si>
  <si>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</si>
  <si>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</si>
  <si>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</si>
  <si>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</si>
  <si>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</si>
  <si>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</si>
  <si>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</si>
  <si>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</si>
  <si>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</si>
  <si>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</si>
  <si>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</si>
  <si>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</si>
  <si>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</si>
  <si>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</si>
  <si>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</si>
  <si>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</si>
  <si>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</si>
  <si>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</si>
  <si>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</si>
  <si>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</si>
  <si>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</si>
  <si>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</si>
  <si>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</si>
  <si>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</si>
  <si>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</si>
  <si>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</si>
  <si>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</si>
  <si>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</si>
  <si>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</si>
  <si>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</si>
  <si>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</si>
  <si>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</si>
  <si>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</si>
  <si>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</si>
  <si>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</si>
  <si>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</si>
  <si>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</si>
  <si>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</si>
  <si>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</si>
  <si>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</si>
  <si>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</si>
  <si>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</si>
  <si>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</si>
  <si>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</si>
  <si>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</si>
  <si>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</si>
  <si>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</si>
  <si>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</si>
  <si>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</si>
  <si>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</si>
  <si>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</si>
  <si>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</si>
  <si>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</si>
  <si>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</si>
  <si>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</si>
  <si>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</si>
  <si>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</si>
  <si>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</si>
  <si>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</si>
  <si>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</si>
  <si>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</si>
  <si>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</si>
  <si>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</si>
  <si>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</si>
  <si>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</si>
  <si>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</si>
  <si>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</si>
  <si>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</si>
  <si>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</si>
  <si>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</si>
  <si>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</si>
  <si>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</si>
  <si>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</si>
  <si>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</si>
  <si>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</si>
  <si>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</si>
  <si>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</si>
  <si>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</si>
  <si>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</si>
  <si>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</si>
  <si>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</si>
  <si>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</si>
  <si>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</si>
  <si>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</si>
  <si>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</si>
  <si>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</si>
  <si>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</si>
  <si>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</si>
  <si>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</si>
  <si>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</si>
  <si>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</si>
  <si>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</si>
  <si>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</si>
  <si>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</si>
  <si>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</si>
  <si>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</si>
  <si>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</si>
  <si>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</si>
  <si>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</si>
  <si>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</si>
  <si>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</si>
  <si>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</si>
  <si>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</si>
  <si>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</si>
  <si>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</si>
  <si>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</si>
  <si>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</si>
  <si>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</si>
  <si>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</si>
  <si>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</si>
  <si>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</si>
  <si>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</si>
  <si>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</si>
  <si>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</si>
  <si>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</si>
  <si>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</si>
  <si>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</si>
  <si>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</si>
  <si>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</si>
  <si>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</si>
  <si>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</si>
  <si>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</si>
  <si>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</si>
  <si>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</si>
  <si>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</si>
  <si>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</si>
  <si>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</si>
  <si>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</si>
  <si>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</si>
  <si>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</si>
  <si>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</si>
  <si>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</si>
  <si>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</si>
  <si>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</si>
  <si>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</si>
  <si>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</si>
  <si>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</si>
  <si>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</si>
  <si>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</si>
  <si>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</si>
  <si>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</si>
  <si>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</si>
  <si>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</si>
  <si>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</si>
  <si>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</si>
  <si>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</si>
  <si>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</si>
  <si>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</si>
  <si>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</si>
  <si>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</si>
  <si>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</si>
  <si>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</si>
  <si>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</si>
  <si>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</si>
  <si>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</si>
  <si>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</si>
  <si>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</si>
  <si>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</si>
  <si>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</si>
  <si>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</si>
  <si>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</si>
  <si>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</si>
  <si>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</si>
  <si>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</si>
  <si>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</si>
  <si>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</si>
  <si>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</si>
  <si>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</si>
  <si>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</si>
  <si>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</si>
  <si>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</si>
  <si>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</si>
  <si>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</si>
  <si>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</si>
  <si>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</si>
  <si>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</si>
  <si>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</si>
  <si>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</si>
  <si>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</si>
  <si>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</si>
  <si>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</si>
  <si>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</si>
  <si>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</si>
  <si>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</si>
  <si>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</si>
  <si>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</si>
  <si>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</si>
  <si>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</si>
  <si>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</si>
  <si>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</si>
  <si>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</si>
  <si>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</si>
  <si>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</si>
  <si>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</si>
  <si>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</si>
  <si>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</si>
  <si>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</si>
  <si>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</si>
  <si>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</si>
  <si>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</si>
  <si>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</si>
  <si>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</si>
  <si>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</si>
  <si>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</si>
  <si>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</si>
  <si>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</si>
  <si>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</si>
  <si>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</si>
  <si>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</si>
  <si>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</si>
  <si>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</si>
  <si>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</si>
  <si>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</si>
  <si>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</si>
  <si>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</si>
  <si>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</si>
  <si>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</si>
  <si>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</si>
  <si>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</si>
  <si>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</si>
  <si>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</si>
  <si>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</si>
  <si>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</si>
  <si>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</si>
  <si>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</si>
  <si>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</si>
  <si>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</si>
  <si>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</si>
  <si>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</si>
  <si>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</si>
  <si>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</si>
  <si>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</si>
  <si>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</si>
  <si>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</si>
  <si>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</si>
  <si>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</si>
  <si>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</si>
  <si>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</si>
  <si>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</si>
  <si>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</si>
  <si>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</si>
  <si>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</si>
  <si>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</si>
  <si>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</si>
  <si>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</si>
  <si>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</si>
  <si>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</si>
  <si>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</si>
  <si>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</si>
  <si>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</si>
  <si>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</si>
  <si>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</si>
  <si>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</si>
  <si>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</si>
  <si>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</si>
  <si>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</si>
  <si>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</si>
  <si>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</si>
  <si>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</si>
  <si>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</si>
  <si>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</si>
  <si>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</si>
  <si>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</si>
  <si>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</si>
  <si>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</si>
  <si>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</si>
  <si>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</si>
  <si>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</si>
  <si>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</si>
  <si>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</si>
  <si>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</si>
  <si>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</si>
  <si>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</si>
  <si>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</si>
  <si>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</si>
  <si>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</si>
  <si>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</si>
  <si>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</si>
  <si>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</si>
  <si>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</si>
  <si>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</si>
  <si>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</si>
  <si>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</si>
  <si>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</si>
  <si>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</si>
  <si>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</si>
  <si>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</si>
  <si>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</si>
  <si>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</si>
  <si>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</si>
  <si>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</si>
  <si>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</si>
  <si>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</si>
  <si>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</si>
  <si>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</si>
  <si>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</si>
  <si>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</si>
  <si>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</si>
  <si>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</si>
  <si>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</si>
  <si>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</si>
  <si>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</si>
  <si>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</si>
  <si>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</si>
  <si>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</si>
  <si>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</si>
  <si>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</si>
  <si>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</si>
  <si>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</si>
  <si>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</si>
  <si>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</si>
  <si>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</si>
  <si>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</si>
  <si>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</si>
  <si>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</si>
  <si>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</si>
  <si>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</si>
  <si>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</si>
  <si>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</si>
  <si>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</si>
  <si>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</si>
  <si>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</si>
  <si>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</si>
  <si>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</si>
  <si>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</si>
  <si>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</si>
  <si>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</si>
  <si>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</si>
  <si>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</si>
  <si>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</si>
  <si>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</si>
  <si>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</si>
  <si>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</si>
  <si>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</si>
  <si>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</si>
  <si>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</si>
  <si>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</si>
  <si>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</si>
  <si>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</si>
  <si>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</si>
  <si>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</si>
  <si>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</si>
  <si>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</si>
  <si>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</si>
  <si>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</si>
  <si>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</si>
  <si>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</si>
  <si>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</si>
  <si>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</si>
  <si>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</si>
  <si>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</si>
  <si>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</si>
  <si>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</si>
  <si>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</si>
  <si>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</si>
  <si>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</si>
  <si>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</si>
  <si>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</si>
  <si>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</si>
  <si>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</si>
  <si>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</si>
  <si>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</si>
  <si>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</si>
  <si>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</si>
  <si>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</si>
  <si>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</si>
  <si>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</si>
  <si>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</si>
  <si>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</si>
  <si>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</si>
  <si>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</si>
  <si>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</si>
  <si>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</si>
  <si>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</si>
  <si>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</si>
  <si>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</si>
  <si>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</si>
  <si>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</si>
  <si>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</si>
  <si>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</si>
  <si>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</si>
  <si>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</si>
  <si>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</si>
  <si>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</si>
  <si>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</si>
  <si>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</si>
  <si>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</si>
  <si>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</si>
  <si>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</si>
  <si>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</si>
  <si>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</si>
  <si>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</si>
  <si>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</si>
  <si>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</si>
  <si>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</si>
  <si>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</si>
  <si>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</si>
  <si>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</si>
  <si>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</si>
  <si>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</si>
  <si>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</si>
  <si>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</si>
  <si>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</si>
  <si>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</si>
  <si>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</si>
  <si>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</si>
  <si>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</si>
  <si>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</si>
  <si>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</si>
  <si>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</si>
  <si>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</si>
  <si>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</si>
  <si>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</si>
  <si>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</si>
  <si>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</si>
  <si>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</si>
  <si>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</si>
  <si>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</si>
  <si>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</si>
  <si>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</si>
  <si>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</si>
  <si>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</si>
  <si>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</si>
  <si>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</si>
  <si>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</si>
  <si>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</si>
  <si>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</si>
  <si>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</si>
  <si>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</si>
  <si>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</si>
  <si>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</si>
  <si>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</si>
  <si>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</si>
  <si>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</si>
  <si>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</si>
  <si>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</si>
  <si>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</si>
  <si>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</si>
  <si>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</si>
  <si>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</si>
  <si>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</si>
  <si>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</si>
  <si>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</si>
  <si>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</si>
  <si>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</si>
  <si>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</si>
  <si>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</si>
  <si>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</si>
  <si>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</si>
  <si>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</si>
  <si>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</si>
  <si>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</si>
  <si>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</si>
  <si>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</si>
  <si>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</si>
  <si>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</si>
  <si>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</si>
  <si>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</si>
  <si>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</si>
  <si>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</si>
  <si>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</si>
  <si>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</si>
  <si>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</si>
  <si>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</si>
  <si>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</si>
  <si>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</si>
  <si>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</si>
  <si>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</si>
  <si>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</si>
  <si>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</si>
  <si>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</si>
  <si>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</si>
  <si>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</si>
  <si>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</si>
  <si>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</si>
  <si>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</si>
  <si>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</si>
  <si>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</si>
  <si>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</si>
  <si>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</si>
  <si>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</si>
  <si>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</si>
  <si>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</si>
  <si>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</si>
  <si>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</si>
  <si>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</si>
  <si>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</si>
  <si>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</si>
  <si>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</si>
  <si>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</si>
  <si>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</si>
  <si>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</si>
  <si>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</si>
  <si>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</si>
  <si>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</si>
  <si>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</si>
  <si>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</si>
  <si>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</si>
  <si>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</si>
  <si>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</si>
  <si>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</si>
  <si>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</si>
  <si>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</si>
  <si>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</si>
  <si>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</si>
  <si>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</si>
  <si>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</si>
  <si>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</si>
  <si>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</si>
  <si>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</si>
  <si>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</si>
  <si>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</si>
  <si>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</si>
  <si>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</si>
  <si>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</si>
  <si>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</si>
  <si>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</si>
  <si>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</si>
  <si>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</si>
  <si>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</si>
  <si>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</si>
  <si>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</si>
  <si>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</si>
  <si>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</si>
  <si>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</si>
  <si>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</si>
  <si>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</si>
  <si>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</si>
  <si>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</si>
  <si>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</si>
  <si>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</si>
  <si>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</si>
  <si>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</si>
  <si>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</si>
  <si>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</si>
  <si>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</si>
  <si>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</si>
  <si>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</si>
  <si>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</si>
  <si>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</si>
  <si>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</si>
  <si>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</si>
  <si>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</si>
  <si>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</si>
  <si>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</si>
  <si>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</si>
  <si>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</si>
  <si>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</si>
  <si>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</si>
  <si>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</si>
  <si>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</si>
  <si>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</si>
  <si>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</si>
  <si>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</si>
  <si>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</si>
  <si>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</si>
  <si>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</si>
  <si>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</si>
  <si>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</si>
  <si>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</si>
  <si>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</si>
  <si>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</si>
  <si>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</si>
  <si>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</si>
  <si>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</si>
  <si>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</si>
  <si>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</si>
  <si>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</si>
  <si>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</si>
  <si>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</si>
  <si>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</si>
  <si>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</si>
  <si>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</si>
  <si>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</si>
  <si>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</si>
  <si>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</si>
  <si>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</si>
  <si>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</si>
  <si>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</si>
  <si>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</si>
  <si>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</si>
  <si>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</si>
  <si>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</si>
  <si>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</si>
  <si>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</si>
  <si>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</si>
  <si>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</si>
  <si>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</si>
  <si>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</si>
  <si>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</si>
  <si>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</si>
  <si>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</si>
  <si>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</si>
  <si>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</si>
  <si>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</si>
  <si>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</si>
  <si>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</si>
  <si>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</si>
  <si>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</si>
  <si>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</si>
  <si>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</si>
  <si>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</si>
  <si>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</si>
  <si>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</si>
  <si>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</si>
  <si>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</si>
  <si>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</si>
  <si>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</si>
  <si>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</si>
  <si>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</si>
  <si>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</si>
  <si>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</si>
  <si>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</si>
  <si>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</si>
  <si>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</si>
  <si>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</si>
  <si>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</si>
  <si>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</si>
  <si>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</si>
  <si>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</si>
  <si>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</si>
  <si>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</si>
  <si>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</si>
  <si>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</si>
  <si>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</si>
  <si>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</si>
  <si>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</si>
  <si>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</si>
  <si>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</si>
  <si>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</si>
  <si>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</si>
  <si>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</si>
  <si>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</si>
  <si>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</si>
  <si>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</si>
  <si>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</si>
  <si>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</si>
  <si>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</si>
  <si>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</si>
  <si>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</si>
  <si>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</si>
  <si>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</si>
  <si>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</si>
  <si>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</si>
  <si>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</si>
  <si>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</si>
  <si>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</si>
  <si>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</si>
  <si>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</si>
  <si>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</si>
  <si>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</si>
  <si>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</si>
  <si>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</si>
  <si>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</si>
  <si>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</si>
  <si>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</si>
  <si>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</si>
  <si>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</si>
  <si>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</si>
  <si>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</si>
  <si>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</si>
  <si>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</si>
  <si>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</si>
  <si>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</si>
  <si>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</si>
  <si>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</si>
  <si>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</si>
  <si>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</si>
  <si>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</si>
  <si>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</si>
  <si>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</si>
  <si>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</si>
  <si>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</si>
  <si>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</si>
  <si>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</si>
  <si>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</si>
  <si>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</si>
  <si>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</si>
  <si>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</si>
  <si>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</si>
  <si>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</si>
  <si>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</si>
  <si>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</si>
  <si>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</si>
  <si>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</si>
  <si>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</si>
  <si>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</si>
  <si>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</si>
  <si>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</si>
  <si>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</si>
  <si>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</si>
  <si>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</si>
  <si>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</si>
  <si>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</si>
  <si>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</si>
  <si>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</si>
  <si>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</si>
  <si>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</si>
  <si>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</si>
  <si>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</si>
  <si>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</si>
  <si>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</si>
  <si>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</si>
  <si>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</si>
  <si>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</si>
  <si>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</si>
  <si>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</si>
  <si>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</si>
  <si>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</si>
  <si>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</si>
  <si>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</si>
  <si>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</si>
  <si>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</si>
  <si>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</si>
  <si>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</si>
  <si>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</si>
  <si>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</si>
  <si>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</si>
  <si>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</si>
  <si>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</si>
  <si>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</si>
  <si>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</si>
  <si>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</si>
  <si>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</si>
  <si>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</si>
  <si>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</si>
  <si>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</si>
  <si>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</si>
  <si>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</si>
  <si>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</si>
  <si>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</si>
  <si>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</si>
  <si>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</si>
  <si>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</si>
  <si>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</si>
  <si>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</si>
  <si>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</si>
  <si>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</si>
  <si>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</si>
  <si>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</si>
  <si>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</si>
  <si>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</si>
  <si>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</si>
  <si>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</si>
  <si>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</si>
  <si>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</si>
  <si>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</si>
  <si>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</si>
  <si>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</si>
  <si>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</si>
  <si>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</si>
  <si>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</si>
  <si>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</si>
  <si>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</si>
  <si>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</si>
  <si>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</si>
  <si>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</si>
  <si>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</si>
  <si>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</si>
  <si>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</si>
  <si>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</si>
  <si>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</si>
  <si>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</si>
  <si>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</si>
  <si>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</si>
  <si>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</si>
  <si>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</si>
  <si>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</si>
  <si>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</si>
  <si>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</si>
  <si>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</si>
  <si>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</si>
  <si>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</si>
  <si>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</si>
  <si>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</si>
  <si>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</si>
  <si>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</si>
  <si>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</si>
  <si>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</si>
  <si>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</si>
  <si>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</si>
  <si>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</si>
  <si>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</si>
  <si>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</si>
  <si>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</si>
  <si>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</si>
  <si>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</si>
  <si>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</si>
  <si>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</si>
  <si>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</si>
  <si>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</si>
  <si>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</si>
  <si>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</si>
  <si>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</si>
  <si>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</si>
  <si>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</si>
  <si>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</si>
  <si>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</si>
  <si>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</si>
  <si>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</si>
  <si>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</si>
  <si>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</si>
  <si>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</si>
  <si>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</si>
  <si>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</si>
  <si>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</si>
  <si>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</si>
  <si>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</si>
  <si>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</si>
  <si>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</si>
  <si>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</si>
  <si>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</si>
  <si>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</si>
  <si>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</si>
  <si>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</si>
  <si>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</si>
  <si>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</si>
  <si>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</si>
  <si>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</si>
  <si>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</si>
  <si>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</si>
  <si>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</si>
  <si>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</si>
  <si>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</si>
  <si>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</si>
  <si>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</si>
  <si>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</si>
  <si>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</si>
  <si>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</si>
  <si>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</si>
  <si>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</si>
  <si>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</si>
  <si>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</si>
  <si>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</si>
  <si>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</si>
  <si>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</si>
  <si>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</si>
  <si>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</si>
  <si>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</si>
  <si>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</si>
  <si>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</si>
  <si>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</si>
  <si>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</si>
  <si>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</si>
  <si>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</si>
  <si>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</si>
  <si>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</si>
  <si>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</si>
  <si>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</si>
  <si>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</si>
  <si>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</si>
  <si>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</si>
  <si>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</si>
  <si>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</si>
  <si>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</si>
  <si>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</si>
  <si>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</si>
  <si>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</si>
  <si>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</si>
  <si>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</si>
  <si>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</si>
  <si>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</si>
  <si>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</si>
  <si>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</si>
  <si>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</si>
  <si>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</si>
  <si>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</si>
  <si>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</si>
  <si>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</si>
  <si>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</si>
  <si>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</si>
  <si>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</si>
  <si>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</si>
  <si>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</si>
  <si>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</si>
  <si>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</si>
  <si>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</si>
  <si>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</si>
  <si>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</si>
  <si>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</si>
  <si>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</si>
  <si>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</si>
  <si>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</si>
  <si>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</si>
  <si>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</si>
  <si>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</si>
  <si>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</si>
  <si>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</si>
  <si>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</si>
  <si>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</si>
  <si>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</si>
  <si>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</si>
  <si>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</si>
  <si>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</si>
  <si>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</si>
  <si>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</si>
  <si>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</si>
  <si>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</si>
  <si>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</si>
  <si>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</si>
  <si>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</si>
  <si>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</si>
  <si>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</si>
  <si>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</si>
  <si>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</si>
  <si>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</si>
  <si>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</si>
  <si>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</si>
  <si>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</si>
  <si>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</si>
  <si>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</si>
  <si>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</si>
  <si>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</si>
  <si>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</si>
  <si>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</si>
  <si>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</si>
  <si>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</si>
  <si>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</si>
  <si>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</si>
  <si>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</si>
  <si>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</si>
  <si>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</si>
  <si>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</si>
  <si>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</si>
  <si>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</si>
  <si>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</si>
  <si>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</si>
  <si>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</si>
  <si>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</si>
  <si>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</si>
  <si>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</si>
  <si>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</si>
  <si>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</si>
  <si>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</si>
  <si>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</si>
  <si>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</si>
  <si>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</si>
  <si>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</si>
  <si>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</si>
  <si>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</si>
  <si>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</si>
  <si>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</si>
  <si>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</si>
  <si>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</si>
  <si>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</si>
  <si>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</si>
  <si>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</si>
  <si>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</si>
  <si>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</si>
  <si>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</si>
  <si>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</si>
  <si>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</si>
  <si>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</si>
  <si>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</si>
  <si>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</si>
  <si>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</si>
  <si>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</si>
  <si>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</si>
  <si>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</si>
  <si>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</si>
  <si>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</si>
  <si>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</si>
  <si>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</si>
  <si>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</si>
  <si>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</si>
  <si>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</si>
  <si>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</si>
  <si>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</si>
  <si>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</si>
  <si>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</si>
  <si>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</si>
  <si>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</si>
  <si>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</si>
  <si>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</si>
  <si>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</si>
  <si>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</si>
  <si>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</si>
  <si>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</si>
  <si>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</si>
  <si>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</si>
  <si>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</si>
  <si>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</si>
  <si>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</si>
  <si>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</si>
  <si>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</si>
  <si>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</si>
  <si>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</si>
  <si>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</si>
  <si>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</si>
  <si>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</si>
  <si>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</si>
  <si>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</si>
  <si>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</si>
  <si>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</si>
  <si>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</si>
  <si>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</si>
  <si>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</si>
  <si>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</si>
  <si>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</si>
  <si>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</si>
  <si>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</si>
  <si>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</si>
  <si>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</si>
  <si>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</si>
  <si>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</si>
  <si>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</si>
  <si>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</si>
  <si>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</si>
  <si>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</si>
  <si>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</si>
  <si>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</si>
  <si>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</si>
  <si>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</si>
  <si>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</si>
  <si>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</si>
  <si>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</si>
  <si>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</si>
  <si>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</si>
  <si>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</si>
  <si>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</si>
  <si>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</si>
  <si>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</si>
  <si>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</si>
  <si>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</si>
  <si>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</si>
  <si>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</si>
  <si>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</si>
  <si>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</si>
  <si>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</si>
  <si>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</si>
  <si>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</si>
  <si>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</si>
  <si>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</si>
  <si>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</si>
  <si>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</si>
  <si>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</si>
  <si>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</si>
  <si>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</si>
  <si>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</si>
  <si>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</si>
  <si>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</si>
  <si>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</si>
  <si>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</si>
  <si>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</si>
  <si>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</si>
  <si>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</si>
  <si>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</si>
  <si>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</si>
  <si>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</si>
  <si>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</si>
  <si>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</si>
  <si>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</si>
  <si>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</si>
  <si>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</si>
  <si>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</si>
  <si>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</si>
  <si>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</si>
  <si>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</si>
  <si>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</si>
  <si>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</si>
  <si>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</si>
  <si>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</si>
  <si>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</si>
  <si>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</si>
  <si>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</si>
  <si>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</si>
  <si>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</si>
  <si>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</si>
  <si>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</si>
  <si>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</si>
  <si>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</si>
  <si>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</si>
  <si>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</si>
  <si>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</si>
  <si>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</si>
  <si>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</si>
  <si>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</si>
  <si>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</si>
  <si>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</si>
  <si>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</si>
  <si>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</si>
  <si>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</si>
  <si>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</si>
  <si>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</si>
  <si>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</si>
  <si>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</si>
  <si>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</si>
  <si>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</si>
  <si>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</si>
  <si>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</si>
  <si>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</si>
  <si>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</si>
  <si>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</si>
  <si>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</si>
  <si>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</si>
  <si>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</si>
  <si>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</si>
  <si>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</si>
  <si>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</si>
  <si>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</si>
  <si>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</si>
  <si>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</si>
  <si>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</si>
  <si>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</si>
  <si>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</si>
  <si>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</si>
  <si>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</si>
  <si>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</si>
  <si>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</si>
  <si>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</si>
  <si>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</si>
  <si>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</si>
  <si>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</si>
  <si>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</si>
  <si>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</si>
  <si>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</si>
  <si>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</si>
  <si>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</si>
  <si>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</si>
  <si>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</si>
  <si>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</si>
  <si>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</si>
  <si>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</si>
  <si>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</si>
  <si>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</si>
  <si>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</si>
  <si>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</si>
  <si>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</si>
  <si>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</si>
  <si>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</si>
  <si>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</si>
  <si>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</si>
  <si>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</si>
  <si>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</si>
  <si>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</si>
  <si>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</si>
  <si>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</si>
  <si>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</si>
  <si>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</si>
  <si>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</si>
  <si>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</si>
  <si>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</si>
  <si>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</si>
  <si>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</si>
  <si>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</si>
  <si>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</si>
  <si>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</si>
  <si>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</si>
  <si>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</si>
  <si>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</si>
  <si>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</si>
  <si>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</si>
  <si>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</si>
  <si>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</si>
  <si>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</si>
  <si>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</si>
  <si>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</si>
  <si>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</si>
  <si>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</si>
  <si>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</si>
  <si>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</si>
  <si>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</si>
  <si>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</si>
  <si>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</si>
  <si>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</si>
  <si>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</si>
  <si>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</si>
  <si>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</si>
  <si>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</si>
  <si>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</si>
  <si>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</si>
  <si>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</si>
  <si>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</si>
  <si>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</si>
  <si>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</si>
  <si>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</si>
  <si>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</si>
  <si>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</si>
  <si>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</si>
  <si>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</si>
  <si>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</si>
  <si>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</si>
  <si>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</si>
  <si>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</si>
  <si>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</si>
  <si>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</si>
  <si>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</si>
  <si>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</si>
  <si>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</si>
  <si>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</si>
  <si>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</si>
  <si>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</si>
  <si>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</si>
  <si>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</si>
  <si>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</si>
  <si>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</si>
  <si>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</si>
  <si>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</si>
  <si>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</si>
  <si>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</si>
  <si>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</si>
  <si>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</si>
  <si>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</si>
  <si>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</si>
  <si>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</si>
  <si>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</si>
  <si>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</si>
  <si>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</si>
  <si>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</si>
  <si>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</si>
  <si>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</si>
  <si>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</si>
  <si>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</si>
  <si>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</si>
  <si>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</si>
  <si>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</si>
  <si>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</si>
  <si>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</si>
  <si>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</si>
  <si>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</si>
  <si>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</si>
  <si>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</si>
  <si>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</si>
  <si>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</si>
  <si>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</si>
  <si>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</si>
  <si>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</si>
  <si>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</si>
  <si>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</si>
  <si>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</si>
  <si>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</si>
  <si>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</si>
  <si>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</si>
  <si>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</si>
  <si>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</si>
  <si>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</si>
  <si>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</si>
  <si>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</si>
  <si>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</si>
  <si>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</si>
  <si>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</si>
  <si>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</si>
  <si>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</si>
  <si>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</si>
  <si>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</si>
  <si>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</si>
  <si>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</si>
  <si>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</si>
  <si>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</si>
  <si>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</si>
  <si>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</si>
  <si>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</si>
  <si>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</si>
  <si>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</si>
  <si>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</si>
  <si>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</si>
  <si>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</si>
  <si>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</si>
  <si>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</si>
  <si>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</si>
  <si>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</si>
  <si>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</si>
  <si>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</si>
  <si>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</si>
  <si>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</si>
  <si>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</si>
  <si>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</si>
  <si>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</si>
  <si>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</si>
  <si>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</si>
  <si>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</si>
  <si>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</si>
  <si>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</si>
  <si>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</si>
  <si>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</si>
  <si>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</si>
  <si>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</si>
  <si>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</si>
  <si>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</si>
  <si>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</si>
  <si>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</si>
  <si>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</si>
  <si>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</si>
  <si>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</si>
  <si>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</si>
  <si>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</si>
  <si>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</si>
  <si>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</si>
  <si>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</si>
  <si>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</si>
  <si>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</si>
  <si>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</si>
  <si>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</si>
  <si>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</si>
  <si>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</si>
  <si>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</si>
  <si>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</si>
  <si>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</si>
  <si>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</si>
  <si>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</si>
  <si>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</si>
  <si>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</si>
  <si>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</si>
  <si>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</si>
  <si>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</si>
  <si>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</si>
  <si>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</si>
  <si>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</si>
  <si>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</si>
  <si>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</si>
  <si>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</si>
  <si>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</si>
  <si>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</si>
  <si>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</si>
  <si>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</si>
  <si>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</si>
  <si>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</si>
  <si>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</si>
  <si>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</si>
  <si>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</si>
  <si>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</si>
  <si>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</si>
  <si>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</si>
  <si>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</si>
  <si>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</si>
  <si>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</si>
  <si>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</si>
  <si>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</si>
  <si>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</si>
  <si>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</si>
  <si>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</si>
  <si>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</si>
  <si>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</si>
  <si>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</si>
  <si>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</si>
  <si>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</si>
  <si>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</si>
  <si>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</si>
  <si>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</si>
  <si>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</si>
  <si>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</si>
  <si>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</si>
  <si>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</si>
  <si>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</si>
  <si>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</si>
  <si>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</si>
  <si>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</si>
  <si>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</si>
  <si>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</si>
  <si>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</si>
  <si>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</si>
  <si>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</si>
  <si>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</si>
  <si>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</si>
  <si>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</si>
  <si>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</si>
  <si>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</si>
  <si>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</si>
  <si>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</si>
  <si>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</si>
  <si>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</si>
  <si>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</si>
  <si>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</si>
  <si>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</si>
  <si>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</si>
  <si>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</si>
  <si>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</si>
  <si>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</si>
  <si>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</si>
  <si>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</si>
  <si>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</si>
  <si>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</si>
  <si>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</si>
  <si>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</si>
  <si>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</si>
  <si>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</si>
  <si>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</si>
  <si>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</si>
  <si>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</si>
  <si>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</si>
  <si>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</si>
  <si>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</si>
  <si>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</si>
  <si>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</si>
  <si>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</si>
  <si>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</si>
  <si>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</si>
  <si>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</si>
  <si>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</si>
  <si>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</si>
  <si>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</si>
  <si>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</si>
  <si>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</si>
  <si>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</si>
  <si>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</si>
  <si>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</si>
  <si>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</si>
  <si>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</si>
  <si>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</si>
  <si>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</si>
  <si>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</si>
  <si>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</si>
  <si>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</si>
  <si>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</si>
  <si>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</si>
  <si>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</si>
  <si>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</si>
  <si>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</si>
  <si>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</si>
  <si>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</si>
  <si>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</si>
  <si>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</si>
  <si>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</si>
  <si>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</si>
  <si>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</si>
  <si>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</si>
  <si>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</si>
  <si>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</si>
  <si>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</si>
  <si>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</si>
  <si>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</si>
  <si>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</si>
  <si>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</si>
  <si>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</si>
  <si>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</si>
  <si>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</si>
  <si>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</si>
  <si>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</si>
  <si>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</si>
  <si>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</si>
  <si>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</si>
  <si>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</si>
  <si>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</si>
  <si>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</si>
  <si>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</si>
  <si>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</si>
  <si>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</si>
  <si>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</si>
  <si>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</si>
  <si>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</si>
  <si>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</si>
  <si>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</si>
  <si>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</si>
  <si>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</si>
  <si>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</si>
  <si>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</si>
  <si>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</si>
  <si>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</si>
  <si>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</si>
  <si>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</si>
  <si>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</si>
  <si>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</si>
  <si>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</si>
  <si>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</si>
  <si>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</si>
  <si>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</si>
  <si>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</si>
  <si>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</si>
  <si>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</si>
  <si>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</si>
  <si>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</si>
  <si>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</si>
  <si>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</si>
  <si>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</si>
  <si>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</si>
  <si>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</si>
  <si>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</si>
  <si>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</si>
  <si>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</si>
  <si>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</si>
  <si>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</si>
  <si>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</si>
  <si>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</si>
  <si>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</si>
  <si>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</si>
  <si>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</si>
  <si>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</si>
  <si>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</si>
  <si>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</si>
  <si>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</si>
  <si>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</si>
  <si>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</si>
  <si>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</si>
  <si>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</si>
  <si>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</si>
  <si>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</si>
  <si>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</si>
  <si>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</si>
  <si>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</si>
  <si>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</si>
  <si>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</si>
  <si>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</si>
  <si>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</si>
  <si>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</si>
  <si>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</si>
  <si>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</si>
  <si>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</si>
  <si>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</si>
  <si>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</si>
  <si>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</si>
  <si>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</si>
  <si>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</si>
  <si>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</si>
  <si>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</si>
  <si>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</si>
  <si>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</si>
  <si>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</si>
  <si>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</si>
  <si>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</si>
  <si>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</si>
  <si>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</si>
  <si>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</si>
  <si>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</si>
  <si>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</si>
  <si>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</si>
  <si>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</si>
  <si>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</si>
  <si>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</si>
  <si>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</si>
  <si>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</si>
  <si>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</si>
  <si>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</si>
  <si>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</si>
  <si>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</si>
  <si>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</si>
  <si>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</si>
  <si>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</si>
  <si>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</si>
  <si>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</si>
  <si>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</si>
  <si>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</si>
  <si>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</si>
  <si>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</si>
  <si>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</si>
  <si>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</si>
  <si>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</si>
  <si>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</si>
  <si>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</si>
  <si>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</si>
  <si>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</si>
  <si>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</si>
  <si>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</si>
  <si>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</si>
  <si>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</si>
  <si>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</si>
  <si>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</si>
  <si>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</si>
  <si>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</si>
  <si>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</si>
  <si>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</si>
  <si>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</si>
  <si>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</si>
  <si>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</si>
  <si>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</si>
  <si>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</si>
  <si>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</si>
  <si>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</si>
  <si>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</si>
  <si>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</si>
  <si>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</si>
  <si>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</si>
  <si>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</si>
  <si>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</si>
  <si>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</si>
  <si>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</si>
  <si>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</si>
  <si>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</si>
  <si>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</si>
  <si>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</si>
  <si>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</si>
  <si>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</si>
  <si>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</si>
  <si>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</si>
  <si>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</si>
  <si>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</si>
  <si>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</si>
  <si>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</si>
  <si>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</si>
  <si>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</si>
  <si>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</si>
  <si>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</si>
  <si>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</si>
  <si>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</si>
  <si>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</si>
  <si>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</si>
  <si>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</si>
  <si>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</si>
  <si>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</si>
  <si>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</si>
  <si>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</si>
  <si>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</si>
  <si>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</si>
  <si>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</si>
  <si>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</si>
  <si>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</si>
  <si>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</si>
  <si>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</si>
  <si>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</si>
  <si>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</si>
  <si>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</si>
  <si>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</si>
  <si>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</si>
  <si>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</si>
  <si>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</si>
  <si>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</si>
  <si>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</si>
  <si>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</si>
  <si>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</si>
  <si>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</si>
  <si>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</si>
  <si>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</si>
  <si>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</si>
  <si>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</si>
  <si>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</si>
  <si>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</si>
  <si>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</si>
  <si>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</si>
  <si>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</si>
  <si>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</si>
  <si>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</si>
  <si>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</si>
  <si>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</si>
  <si>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</si>
  <si>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</si>
  <si>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</si>
  <si>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</si>
  <si>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</si>
  <si>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</si>
  <si>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</si>
  <si>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</si>
  <si>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</si>
  <si>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</si>
  <si>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</si>
  <si>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</si>
  <si>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</si>
  <si>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</si>
  <si>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</si>
  <si>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</si>
  <si>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</si>
  <si>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</si>
  <si>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</si>
  <si>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</si>
  <si>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</si>
  <si>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</si>
  <si>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</si>
  <si>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</si>
  <si>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</si>
  <si>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</si>
  <si>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</si>
  <si>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</si>
  <si>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</si>
  <si>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</si>
  <si>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</si>
  <si>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</si>
  <si>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</si>
  <si>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</si>
  <si>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</si>
  <si>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</si>
  <si>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</si>
  <si>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</si>
  <si>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</si>
  <si>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</si>
  <si>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</si>
  <si>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</si>
  <si>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</si>
  <si>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</si>
  <si>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</si>
  <si>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</si>
  <si>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</si>
  <si>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</si>
  <si>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</si>
  <si>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</si>
  <si>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</si>
  <si>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</si>
  <si>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</si>
  <si>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</si>
  <si>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</si>
  <si>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</si>
  <si>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</si>
  <si>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</si>
  <si>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</si>
  <si>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</si>
  <si>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</si>
  <si>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</si>
  <si>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</si>
  <si>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</si>
  <si>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</si>
  <si>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</si>
  <si>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</si>
  <si>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</si>
  <si>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</si>
  <si>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</si>
  <si>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</si>
  <si>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</si>
  <si>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</si>
  <si>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</si>
  <si>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</si>
  <si>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</si>
  <si>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</si>
  <si>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</si>
  <si>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</si>
  <si>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</si>
  <si>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</si>
  <si>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</si>
  <si>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</si>
  <si>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</si>
  <si>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</si>
  <si>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</si>
  <si>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</si>
  <si>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</si>
  <si>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</si>
  <si>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</si>
  <si>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</si>
  <si>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</si>
  <si>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</si>
  <si>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</si>
  <si>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</si>
  <si>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</si>
  <si>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</si>
  <si>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</si>
  <si>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</si>
  <si>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</si>
  <si>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</si>
  <si>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</si>
  <si>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</si>
  <si>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</si>
  <si>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</si>
  <si>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</si>
  <si>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</si>
  <si>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</si>
  <si>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</si>
  <si>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</si>
  <si>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</si>
  <si>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</si>
  <si>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</si>
  <si>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</si>
  <si>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</si>
  <si>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</si>
  <si>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</si>
  <si>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</si>
  <si>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</si>
  <si>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</si>
  <si>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</si>
  <si>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</si>
  <si>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</si>
  <si>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</si>
  <si>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</si>
  <si>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</si>
  <si>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</si>
  <si>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</si>
  <si>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</si>
  <si>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</si>
  <si>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</si>
  <si>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</si>
  <si>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</si>
  <si>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</si>
  <si>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</si>
  <si>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</si>
  <si>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</si>
  <si>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</si>
  <si>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</si>
  <si>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</si>
  <si>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</si>
  <si>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</si>
  <si>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</si>
  <si>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</si>
  <si>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</si>
  <si>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</si>
  <si>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</si>
  <si>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</si>
  <si>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</si>
  <si>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</si>
  <si>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</si>
  <si>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</si>
  <si>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</si>
  <si>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</si>
  <si>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</si>
  <si>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</si>
  <si>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</si>
  <si>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</si>
  <si>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</si>
  <si>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</si>
  <si>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</si>
  <si>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</si>
  <si>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</si>
  <si>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</si>
  <si>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</si>
  <si>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</si>
  <si>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</si>
  <si>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</si>
  <si>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</si>
  <si>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</si>
  <si>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</si>
  <si>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</si>
  <si>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</si>
  <si>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</si>
  <si>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</si>
  <si>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</si>
  <si>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</si>
  <si>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</si>
  <si>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</si>
  <si>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</si>
  <si>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</si>
  <si>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</si>
  <si>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</si>
  <si>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</si>
  <si>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</si>
  <si>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</si>
  <si>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</si>
  <si>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</si>
  <si>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</si>
  <si>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</si>
  <si>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</si>
  <si>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</si>
  <si>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</si>
  <si>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</si>
  <si>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</si>
  <si>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</si>
  <si>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</si>
  <si>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</si>
  <si>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</si>
  <si>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</si>
  <si>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</si>
  <si>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</si>
  <si>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</si>
  <si>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</si>
  <si>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</si>
  <si>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</si>
  <si>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</si>
  <si>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</si>
  <si>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</si>
  <si>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</si>
  <si>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</si>
  <si>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</si>
  <si>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</si>
  <si>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</si>
  <si>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</si>
  <si>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</si>
  <si>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</si>
  <si>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</si>
  <si>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</si>
  <si>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</si>
  <si>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</si>
  <si>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</si>
  <si>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</si>
  <si>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</si>
  <si>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</si>
  <si>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</si>
  <si>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</si>
  <si>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</si>
  <si>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</si>
  <si>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</si>
  <si>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</si>
  <si>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</si>
  <si>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</si>
  <si>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</si>
  <si>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</si>
  <si>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</si>
  <si>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</si>
  <si>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</si>
  <si>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</si>
  <si>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</si>
  <si>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</si>
  <si>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</si>
  <si>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</si>
  <si>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</si>
  <si>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</si>
  <si>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</si>
  <si>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</si>
  <si>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</si>
  <si>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</si>
  <si>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</si>
  <si>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</si>
  <si>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</si>
  <si>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</si>
  <si>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</si>
  <si>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</si>
  <si>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</si>
  <si>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</si>
  <si>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</si>
  <si>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</si>
  <si>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</si>
  <si>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</si>
  <si>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</si>
  <si>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</si>
  <si>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</si>
  <si>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</si>
  <si>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</si>
  <si>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</si>
  <si>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</si>
  <si>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</si>
  <si>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</si>
  <si>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</si>
  <si>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</si>
  <si>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</si>
  <si>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</si>
  <si>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</si>
  <si>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</si>
  <si>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</si>
  <si>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</si>
  <si>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</si>
  <si>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</si>
  <si>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</si>
  <si>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</si>
  <si>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</si>
  <si>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</si>
  <si>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</si>
  <si>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</si>
  <si>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</si>
  <si>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</si>
  <si>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</si>
  <si>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</si>
  <si>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</si>
  <si>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</si>
  <si>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</si>
  <si>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</si>
  <si>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</si>
  <si>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</si>
  <si>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</si>
  <si>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</si>
  <si>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</si>
  <si>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</si>
  <si>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</si>
  <si>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</si>
  <si>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</si>
  <si>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</si>
  <si>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</si>
  <si>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</si>
  <si>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</si>
  <si>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</si>
  <si>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</si>
  <si>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</si>
  <si>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</si>
  <si>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</si>
  <si>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</si>
  <si>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</si>
  <si>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</si>
  <si>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</si>
  <si>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</si>
  <si>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</si>
  <si>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</si>
  <si>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</si>
  <si>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</si>
  <si>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</si>
  <si>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</si>
  <si>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</si>
  <si>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</si>
  <si>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</si>
  <si>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</si>
  <si>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</si>
  <si>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</si>
  <si>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</si>
  <si>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</si>
  <si>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</si>
  <si>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</si>
  <si>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</si>
  <si>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</si>
  <si>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</si>
  <si>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</si>
  <si>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</si>
  <si>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</si>
  <si>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</si>
  <si>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</si>
  <si>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</si>
  <si>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</si>
  <si>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</si>
  <si>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</si>
  <si>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</si>
  <si>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</si>
  <si>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</si>
  <si>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</si>
  <si>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</si>
  <si>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</si>
  <si>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</si>
  <si>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</si>
  <si>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</si>
  <si>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</si>
  <si>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</si>
  <si>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</si>
  <si>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</si>
  <si>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</si>
  <si>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</si>
  <si>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</si>
  <si>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</si>
  <si>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</si>
  <si>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</si>
  <si>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</si>
  <si>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</si>
  <si>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</si>
  <si>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</si>
  <si>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</si>
  <si>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</si>
  <si>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</si>
  <si>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</si>
  <si>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</si>
  <si>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</si>
  <si>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</si>
  <si>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</si>
  <si>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</si>
  <si>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</si>
  <si>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</si>
  <si>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</si>
  <si>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</si>
  <si>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</si>
  <si>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</si>
  <si>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</si>
  <si>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</si>
  <si>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</si>
  <si>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</si>
  <si>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</si>
  <si>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</si>
  <si>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</si>
  <si>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</si>
  <si>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</si>
  <si>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</si>
  <si>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</si>
  <si>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</si>
  <si>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</si>
  <si>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</si>
  <si>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</si>
  <si>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</si>
  <si>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</si>
  <si>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</si>
  <si>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</si>
  <si>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</si>
  <si>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</si>
  <si>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</si>
  <si>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</si>
  <si>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</si>
  <si>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</si>
  <si>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</si>
  <si>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</si>
  <si>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</si>
  <si>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</si>
  <si>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</si>
  <si>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</si>
  <si>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</si>
  <si>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</si>
  <si>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</si>
  <si>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</si>
  <si>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</si>
  <si>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</si>
  <si>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</si>
  <si>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</si>
  <si>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</si>
  <si>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</si>
  <si>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</si>
  <si>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</si>
  <si>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</si>
  <si>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</si>
  <si>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</si>
  <si>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</si>
  <si>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</si>
  <si>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</si>
  <si>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</si>
  <si>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</si>
  <si>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</si>
  <si>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</si>
  <si>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</si>
  <si>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</si>
  <si>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</si>
  <si>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</si>
  <si>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</si>
  <si>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</si>
  <si>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</si>
  <si>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</si>
  <si>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</si>
  <si>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</si>
  <si>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</si>
  <si>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</si>
  <si>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</si>
  <si>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</si>
  <si>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</si>
  <si>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</si>
  <si>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</si>
  <si>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</si>
  <si>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</si>
  <si>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</si>
  <si>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</si>
  <si>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</si>
  <si>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</si>
  <si>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</si>
  <si>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</si>
  <si>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</si>
  <si>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</si>
  <si>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</si>
  <si>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</si>
  <si>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</si>
  <si>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</si>
  <si>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</si>
  <si>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</si>
  <si>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</si>
  <si>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</si>
  <si>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</si>
  <si>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</si>
  <si>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</si>
  <si>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</si>
  <si>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</si>
  <si>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</si>
  <si>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</si>
  <si>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</si>
  <si>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</si>
  <si>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</si>
  <si>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</si>
  <si>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</si>
  <si>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</si>
  <si>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</si>
  <si>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</si>
  <si>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</si>
  <si>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</si>
  <si>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</si>
  <si>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</si>
  <si>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</si>
  <si>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</si>
  <si>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</si>
  <si>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</si>
  <si>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</si>
  <si>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</si>
  <si>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</si>
  <si>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</si>
  <si>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</si>
  <si>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</si>
  <si>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</si>
  <si>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</si>
  <si>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</si>
  <si>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</si>
  <si>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</si>
  <si>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</si>
  <si>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</si>
  <si>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</si>
  <si>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</si>
  <si>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</si>
  <si>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</si>
  <si>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</si>
  <si>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</si>
  <si>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</si>
  <si>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</si>
  <si>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</si>
  <si>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</si>
  <si>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</si>
  <si>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</si>
  <si>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</si>
  <si>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</si>
  <si>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</si>
  <si>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</si>
  <si>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</si>
  <si>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</si>
  <si>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</si>
  <si>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</si>
  <si>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</si>
  <si>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</si>
  <si>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</si>
  <si>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</si>
  <si>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</si>
  <si>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</si>
  <si>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</si>
  <si>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</si>
  <si>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</si>
  <si>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</si>
  <si>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</si>
  <si>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</si>
  <si>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</si>
  <si>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</si>
  <si>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</si>
  <si>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</si>
  <si>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</si>
  <si>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</si>
  <si>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</si>
  <si>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</si>
  <si>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</si>
  <si>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</si>
  <si>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</si>
  <si>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</si>
  <si>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</si>
  <si>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</si>
  <si>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</si>
  <si>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</si>
  <si>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</si>
  <si>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</si>
  <si>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</si>
  <si>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</si>
  <si>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</si>
  <si>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</si>
  <si>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</si>
  <si>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</si>
  <si>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</si>
  <si>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</si>
  <si>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</si>
  <si>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</si>
  <si>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</si>
  <si>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</si>
  <si>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</si>
  <si>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</si>
  <si>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</si>
  <si>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</si>
  <si>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</si>
  <si>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</si>
  <si>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</si>
  <si>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</si>
  <si>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</si>
  <si>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</si>
  <si>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</si>
  <si>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</si>
  <si>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</si>
  <si>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</si>
  <si>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</si>
  <si>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</si>
  <si>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</si>
  <si>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</si>
  <si>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</si>
  <si>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</si>
  <si>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</si>
  <si>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</si>
  <si>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</si>
  <si>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</si>
  <si>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</si>
  <si>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</si>
  <si>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</si>
  <si>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</si>
  <si>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</si>
  <si>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</si>
  <si>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</si>
  <si>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</si>
  <si>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</si>
  <si>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</si>
  <si>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</si>
  <si>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</si>
  <si>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</si>
  <si>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</si>
  <si>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</si>
  <si>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</si>
  <si>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</si>
  <si>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</si>
  <si>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</si>
  <si>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</si>
  <si>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</si>
  <si>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</si>
  <si>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</si>
  <si>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</si>
  <si>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</si>
  <si>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</si>
  <si>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</si>
  <si>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</si>
  <si>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</si>
  <si>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</si>
  <si>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</si>
  <si>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</si>
  <si>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</si>
  <si>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</si>
  <si>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</si>
  <si>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</si>
  <si>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</si>
  <si>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</si>
  <si>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</si>
  <si>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</si>
  <si>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</si>
  <si>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</si>
  <si>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</si>
  <si>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</si>
  <si>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</si>
  <si>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</si>
  <si>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</si>
  <si>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</si>
  <si>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</si>
  <si>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</si>
  <si>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</si>
  <si>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</si>
  <si>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</si>
  <si>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</si>
  <si>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</si>
  <si>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</si>
  <si>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</si>
  <si>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</si>
  <si>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</si>
  <si>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</si>
  <si>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</si>
  <si>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</si>
  <si>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</si>
  <si>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</si>
  <si>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</si>
  <si>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</si>
  <si>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</si>
  <si>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</si>
  <si>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</si>
  <si>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</si>
  <si>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</si>
  <si>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</si>
  <si>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</si>
  <si>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</si>
  <si>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</si>
  <si>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</si>
  <si>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</si>
  <si>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</si>
  <si>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</si>
  <si>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</si>
  <si>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</si>
  <si>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</si>
  <si>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</si>
  <si>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</si>
  <si>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</si>
  <si>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</si>
  <si>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</si>
  <si>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</si>
  <si>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</si>
  <si>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</si>
  <si>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</si>
  <si>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</si>
  <si>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</si>
  <si>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</si>
  <si>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</si>
  <si>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</si>
  <si>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</si>
  <si>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</si>
  <si>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</si>
  <si>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</si>
  <si>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</si>
  <si>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</si>
  <si>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</si>
  <si>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</si>
  <si>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</si>
  <si>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</si>
  <si>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</si>
  <si>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</si>
  <si>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</si>
  <si>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</si>
  <si>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</si>
  <si>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</si>
  <si>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</si>
  <si>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</si>
  <si>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</si>
  <si>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</si>
  <si>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</si>
  <si>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</si>
  <si>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</si>
  <si>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</si>
  <si>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</si>
  <si>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</si>
  <si>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</si>
  <si>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</si>
  <si>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</si>
  <si>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</si>
  <si>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</si>
  <si>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</si>
  <si>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</si>
  <si>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</si>
  <si>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</si>
  <si>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</si>
  <si>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</si>
  <si>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</si>
  <si>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</si>
  <si>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</si>
  <si>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</si>
  <si>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</si>
  <si>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</si>
  <si>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</si>
  <si>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</si>
  <si>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</si>
  <si>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</si>
  <si>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</si>
  <si>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</si>
  <si>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</si>
  <si>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</si>
  <si>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</si>
  <si>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</si>
  <si>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</si>
  <si>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</si>
  <si>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</si>
  <si>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</si>
  <si>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</si>
  <si>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</si>
  <si>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</si>
  <si>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</si>
  <si>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</si>
  <si>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</si>
  <si>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</si>
  <si>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</si>
  <si>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</si>
  <si>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</si>
  <si>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</si>
  <si>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</si>
  <si>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</si>
  <si>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</si>
  <si>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</si>
  <si>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</si>
  <si>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</si>
  <si>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</si>
  <si>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</si>
  <si>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</si>
  <si>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</si>
  <si>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</si>
  <si>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</si>
  <si>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</si>
  <si>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</si>
  <si>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</si>
  <si>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</si>
  <si>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</si>
  <si>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</si>
  <si>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</si>
  <si>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</si>
  <si>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</si>
  <si>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</si>
  <si>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</si>
  <si>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</si>
  <si>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</si>
  <si>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</si>
  <si>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</si>
  <si>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</si>
  <si>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</si>
  <si>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</si>
  <si>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</si>
  <si>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</si>
  <si>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</si>
  <si>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</si>
  <si>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</si>
  <si>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</si>
  <si>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</si>
  <si>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</si>
  <si>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</si>
  <si>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</si>
  <si>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</si>
  <si>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</si>
  <si>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</si>
  <si>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</si>
  <si>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</si>
  <si>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</si>
  <si>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</si>
  <si>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</si>
  <si>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</si>
  <si>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</si>
  <si>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</si>
  <si>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</si>
  <si>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</si>
  <si>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</si>
  <si>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</si>
  <si>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</si>
  <si>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</si>
  <si>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</si>
  <si>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</si>
  <si>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</si>
  <si>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</si>
  <si>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</si>
  <si>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</si>
  <si>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</si>
  <si>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</si>
  <si>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</si>
  <si>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</si>
  <si>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</si>
  <si>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</si>
  <si>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</si>
  <si>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</si>
  <si>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</si>
  <si>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</si>
  <si>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</si>
  <si>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</si>
  <si>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</si>
  <si>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</si>
  <si>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</si>
  <si>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</si>
  <si>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</si>
  <si>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</si>
  <si>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</si>
  <si>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</si>
  <si>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</si>
  <si>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</si>
  <si>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</si>
  <si>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</si>
  <si>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</si>
  <si>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</si>
  <si>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</si>
  <si>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</si>
  <si>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</si>
  <si>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</si>
  <si>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</si>
  <si>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</si>
  <si>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</si>
  <si>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</si>
  <si>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</si>
  <si>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</si>
  <si>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</si>
  <si>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</si>
  <si>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</si>
  <si>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</si>
  <si>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</si>
  <si>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</si>
  <si>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</si>
  <si>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</si>
  <si>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</si>
  <si>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</si>
  <si>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</si>
  <si>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</si>
  <si>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</si>
  <si>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</si>
  <si>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</si>
  <si>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</si>
  <si>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</si>
  <si>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</si>
  <si>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</si>
  <si>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</si>
  <si>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</si>
  <si>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</si>
  <si>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</si>
  <si>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</si>
  <si>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</si>
  <si>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</si>
  <si>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</si>
  <si>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</si>
  <si>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</si>
  <si>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</si>
  <si>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</si>
  <si>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</si>
  <si>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</si>
  <si>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</si>
  <si>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</si>
  <si>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</si>
  <si>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</si>
  <si>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</si>
  <si>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</si>
  <si>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</si>
  <si>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</si>
  <si>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</si>
  <si>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</si>
  <si>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</si>
  <si>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</si>
  <si>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</si>
  <si>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</si>
  <si>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</si>
  <si>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</si>
  <si>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</si>
  <si>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</si>
  <si>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</si>
  <si>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</si>
  <si>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</si>
  <si>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</si>
  <si>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</si>
  <si>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</si>
  <si>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</si>
  <si>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</si>
  <si>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</si>
  <si>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</si>
  <si>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</si>
  <si>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</si>
  <si>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</si>
  <si>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</si>
  <si>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</si>
  <si>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</si>
  <si>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</si>
  <si>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</si>
  <si>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</si>
  <si>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</si>
  <si>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</si>
  <si>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</si>
  <si>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</si>
  <si>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</si>
  <si>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</si>
  <si>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</si>
  <si>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</si>
  <si>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</si>
  <si>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</si>
  <si>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</si>
  <si>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</si>
  <si>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</si>
  <si>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</si>
  <si>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</si>
  <si>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</si>
  <si>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</si>
  <si>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</si>
  <si>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</si>
  <si>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</si>
  <si>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</si>
  <si>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</si>
  <si>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</si>
  <si>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</si>
  <si>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</si>
  <si>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</si>
  <si>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</si>
  <si>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</si>
  <si>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</si>
  <si>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</si>
  <si>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</si>
  <si>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</si>
  <si>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</si>
  <si>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</si>
  <si>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</si>
  <si>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</si>
  <si>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</si>
  <si>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</si>
  <si>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</si>
  <si>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</si>
  <si>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</si>
  <si>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</si>
  <si>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</si>
  <si>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</si>
  <si>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</si>
  <si>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</si>
  <si>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</si>
  <si>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</si>
  <si>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</si>
  <si>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</si>
  <si>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</si>
  <si>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</si>
  <si>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</si>
  <si>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</si>
  <si>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</si>
  <si>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</si>
  <si>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</si>
  <si>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</si>
  <si>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</si>
  <si>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</si>
  <si>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</si>
  <si>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</si>
  <si>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</si>
  <si>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</si>
  <si>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</si>
  <si>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</si>
  <si>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</si>
  <si>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</si>
  <si>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</si>
  <si>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</si>
  <si>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</si>
  <si>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</si>
  <si>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</si>
  <si>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</si>
  <si>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</si>
  <si>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</si>
  <si>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</si>
  <si>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</si>
  <si>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</si>
  <si>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</si>
  <si>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</si>
  <si>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</si>
  <si>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</si>
  <si>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</si>
  <si>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</si>
  <si>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</si>
  <si>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</si>
  <si>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</si>
  <si>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</si>
  <si>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</si>
  <si>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</si>
  <si>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</si>
  <si>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</si>
  <si>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</si>
  <si>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</si>
  <si>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</si>
  <si>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</si>
  <si>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</si>
  <si>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</si>
  <si>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</si>
  <si>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</si>
  <si>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</si>
  <si>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</si>
  <si>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</si>
  <si>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</si>
  <si>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</si>
  <si>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</si>
  <si>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</si>
  <si>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</si>
  <si>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</si>
  <si>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</si>
  <si>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</si>
  <si>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</si>
  <si>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</si>
  <si>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</si>
  <si>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</si>
  <si>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</si>
  <si>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</si>
  <si>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</si>
  <si>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</si>
  <si>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</si>
  <si>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</si>
  <si>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</si>
  <si>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</si>
  <si>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</si>
  <si>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</si>
  <si>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</si>
  <si>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</si>
  <si>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</si>
  <si>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</si>
  <si>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</si>
  <si>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</si>
  <si>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</si>
  <si>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</si>
  <si>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</si>
  <si>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</si>
  <si>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</si>
  <si>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</si>
  <si>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</si>
  <si>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</si>
  <si>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</si>
  <si>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</si>
  <si>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</si>
  <si>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</si>
  <si>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</si>
  <si>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</si>
  <si>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</si>
  <si>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</si>
  <si>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</si>
  <si>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</si>
  <si>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</si>
  <si>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</si>
  <si>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</si>
  <si>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</si>
  <si>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</si>
  <si>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</si>
  <si>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</si>
  <si>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</si>
  <si>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</si>
  <si>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</si>
  <si>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</si>
  <si>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</si>
  <si>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</si>
  <si>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</si>
  <si>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</si>
  <si>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</si>
  <si>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</si>
  <si>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</si>
  <si>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</si>
  <si>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</si>
  <si>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</si>
  <si>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</si>
  <si>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</si>
  <si>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</si>
  <si>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</si>
  <si>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</si>
  <si>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</si>
  <si>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</si>
  <si>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</si>
  <si>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</si>
  <si>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</si>
  <si>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</si>
  <si>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</si>
  <si>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</si>
  <si>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</si>
  <si>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</si>
  <si>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</si>
  <si>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</si>
  <si>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</si>
  <si>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</si>
  <si>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</si>
  <si>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</si>
  <si>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</si>
  <si>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</si>
  <si>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</si>
  <si>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</si>
  <si>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</si>
  <si>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</si>
  <si>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</si>
  <si>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</si>
  <si>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</si>
  <si>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</si>
  <si>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</si>
  <si>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</si>
  <si>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</si>
  <si>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</si>
  <si>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</si>
  <si>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</si>
  <si>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</si>
  <si>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</si>
  <si>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</si>
  <si>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</si>
  <si>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</si>
  <si>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</si>
  <si>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</si>
  <si>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</si>
  <si>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</si>
  <si>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</si>
  <si>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</si>
  <si>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</si>
  <si>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</si>
  <si>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</si>
  <si>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</si>
  <si>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</si>
  <si>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</si>
  <si>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</si>
  <si>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</si>
  <si>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</si>
  <si>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</si>
  <si>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</si>
  <si>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</si>
  <si>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</si>
  <si>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</si>
  <si>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</si>
  <si>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</si>
  <si>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</si>
  <si>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</si>
  <si>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</si>
  <si>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</si>
  <si>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</si>
  <si>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</si>
  <si>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</si>
  <si>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</si>
  <si>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</si>
  <si>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</si>
  <si>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</si>
  <si>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</si>
  <si>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</si>
  <si>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</si>
  <si>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</si>
  <si>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</si>
  <si>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</si>
  <si>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</si>
  <si>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</si>
  <si>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</si>
  <si>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</si>
  <si>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</si>
  <si>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</si>
  <si>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</si>
  <si>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</si>
  <si>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</si>
  <si>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</si>
  <si>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</si>
  <si>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</si>
  <si>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</si>
  <si>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</si>
  <si>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</si>
  <si>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</si>
  <si>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</si>
  <si>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</si>
  <si>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</si>
  <si>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</si>
  <si>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</si>
  <si>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</si>
  <si>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</si>
  <si>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</si>
  <si>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</si>
  <si>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</si>
  <si>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</si>
  <si>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</si>
  <si>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</si>
  <si>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</si>
  <si>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</si>
  <si>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</si>
  <si>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</si>
  <si>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</si>
  <si>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</si>
  <si>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</si>
  <si>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</si>
  <si>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</si>
  <si>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</si>
  <si>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</si>
  <si>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</si>
  <si>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</si>
  <si>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</si>
  <si>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</si>
  <si>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</si>
  <si>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</si>
  <si>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</si>
  <si>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</si>
  <si>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</si>
  <si>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</si>
  <si>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</si>
  <si>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</si>
  <si>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</si>
  <si>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</si>
  <si>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</si>
  <si>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</si>
  <si>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</si>
  <si>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</si>
  <si>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</si>
  <si>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</si>
  <si>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</si>
  <si>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</si>
  <si>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</si>
  <si>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</si>
  <si>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</si>
  <si>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</si>
  <si>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</si>
  <si>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</si>
  <si>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</si>
  <si>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</si>
  <si>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</si>
  <si>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</si>
  <si>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</si>
  <si>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</si>
  <si>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</si>
  <si>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</si>
  <si>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</si>
  <si>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</si>
  <si>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</si>
  <si>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</si>
  <si>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</si>
  <si>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</si>
  <si>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</si>
  <si>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</si>
  <si>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</si>
  <si>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</si>
  <si>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</si>
  <si>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</si>
  <si>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</si>
  <si>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</si>
  <si>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</si>
  <si>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</si>
  <si>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</si>
  <si>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</si>
  <si>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</si>
  <si>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</si>
  <si>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</si>
  <si>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</si>
  <si>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</si>
  <si>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</si>
  <si>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</si>
  <si>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</si>
  <si>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</si>
  <si>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</si>
  <si>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</si>
  <si>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</si>
  <si>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</si>
  <si>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</si>
  <si>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</si>
  <si>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</si>
  <si>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</si>
  <si>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</si>
  <si>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</si>
  <si>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</si>
  <si>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</si>
  <si>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</si>
  <si>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</si>
  <si>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</si>
  <si>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</si>
  <si>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</si>
  <si>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</si>
  <si>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</si>
  <si>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</si>
  <si>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</si>
  <si>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</si>
  <si>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</si>
  <si>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</si>
  <si>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</si>
  <si>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</si>
  <si>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</si>
  <si>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</si>
  <si>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</si>
  <si>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</si>
  <si>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</si>
  <si>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</si>
  <si>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</si>
  <si>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</si>
  <si>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</si>
  <si>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</si>
  <si>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</si>
  <si>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</si>
  <si>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</si>
  <si>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</si>
  <si>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</si>
  <si>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</si>
  <si>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</si>
  <si>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</si>
  <si>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</si>
  <si>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</si>
  <si>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</si>
  <si>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</si>
  <si>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</si>
  <si>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</si>
  <si>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</si>
  <si>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</si>
  <si>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</si>
  <si>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</si>
  <si>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</si>
  <si>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</si>
  <si>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</si>
  <si>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</si>
  <si>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</si>
  <si>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</si>
  <si>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</si>
  <si>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</si>
  <si>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</si>
  <si>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</si>
  <si>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</si>
  <si>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</si>
  <si>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</si>
  <si>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</si>
  <si>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</si>
  <si>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</si>
  <si>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</si>
  <si>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</si>
  <si>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</si>
  <si>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</si>
  <si>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</si>
  <si>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</si>
  <si>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</si>
  <si>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</si>
  <si>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</si>
  <si>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</si>
  <si>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</si>
  <si>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</si>
  <si>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</si>
  <si>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</si>
  <si>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</si>
  <si>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</si>
  <si>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</si>
  <si>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</si>
  <si>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</si>
  <si>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</si>
  <si>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</si>
  <si>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</si>
  <si>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</si>
  <si>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</si>
  <si>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</si>
  <si>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</si>
  <si>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</si>
  <si>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</si>
  <si>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</si>
  <si>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</si>
  <si>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</si>
  <si>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</si>
  <si>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</si>
  <si>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</si>
  <si>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</si>
  <si>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</si>
  <si>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</si>
  <si>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</si>
  <si>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</si>
  <si>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</si>
  <si>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</si>
  <si>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</si>
  <si>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</si>
  <si>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</si>
  <si>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</si>
  <si>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</si>
  <si>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</si>
  <si>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</si>
  <si>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</si>
  <si>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</si>
  <si>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</si>
  <si>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</si>
  <si>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</si>
  <si>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</si>
  <si>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</si>
  <si>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</si>
  <si>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</si>
  <si>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</si>
  <si>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</si>
  <si>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</si>
  <si>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</si>
  <si>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</si>
  <si>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</si>
  <si>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</si>
  <si>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</si>
  <si>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</si>
  <si>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</si>
  <si>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</si>
  <si>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</si>
  <si>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</si>
  <si>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</si>
  <si>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</si>
  <si>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</si>
  <si>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</si>
  <si>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</si>
  <si>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</si>
  <si>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</si>
  <si>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</si>
  <si>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</si>
  <si>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</si>
  <si>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</si>
  <si>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</si>
  <si>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</si>
  <si>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</si>
  <si>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</si>
  <si>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</si>
  <si>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</si>
  <si>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</si>
  <si>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</si>
  <si>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</si>
  <si>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</si>
  <si>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</si>
  <si>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</si>
  <si>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</si>
  <si>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</si>
  <si>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</si>
  <si>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</si>
  <si>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</si>
  <si>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</si>
  <si>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</si>
  <si>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</si>
  <si>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</si>
  <si>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</si>
  <si>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</si>
  <si>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</si>
  <si>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</si>
  <si>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</si>
  <si>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</si>
  <si>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</si>
  <si>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</si>
  <si>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</si>
  <si>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</si>
  <si>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</si>
  <si>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</si>
  <si>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</si>
  <si>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</si>
  <si>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</si>
  <si>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</si>
  <si>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</si>
  <si>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</si>
  <si>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</si>
  <si>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</si>
  <si>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</si>
  <si>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</si>
  <si>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</si>
  <si>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</si>
  <si>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</si>
  <si>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</si>
  <si>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</si>
  <si>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</si>
  <si>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</si>
  <si>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</si>
  <si>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</si>
  <si>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</si>
  <si>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</si>
  <si>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</si>
  <si>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</si>
  <si>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</si>
  <si>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</si>
  <si>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</si>
  <si>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</si>
  <si>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</si>
  <si>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</si>
  <si>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</si>
  <si>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</si>
  <si>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</si>
  <si>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</si>
  <si>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</si>
  <si>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</si>
  <si>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</si>
  <si>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</si>
  <si>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</si>
  <si>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</si>
  <si>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</si>
  <si>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</si>
  <si>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</si>
  <si>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</si>
  <si>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</si>
  <si>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</si>
  <si>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</si>
  <si>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</si>
  <si>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</si>
  <si>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</si>
  <si>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</si>
  <si>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</si>
  <si>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</si>
  <si>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</si>
  <si>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</si>
  <si>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</si>
  <si>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</si>
  <si>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</si>
  <si>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</si>
  <si>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</si>
  <si>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</si>
  <si>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</si>
  <si>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</si>
  <si>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</si>
  <si>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</si>
  <si>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</si>
  <si>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</si>
  <si>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</si>
  <si>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</si>
  <si>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</si>
  <si>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</si>
  <si>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</si>
  <si>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</si>
  <si>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</si>
  <si>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</si>
  <si>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</si>
  <si>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</si>
  <si>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</si>
  <si>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</si>
  <si>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</si>
  <si>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</si>
  <si>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</si>
  <si>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</si>
  <si>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</si>
  <si>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</si>
  <si>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</si>
  <si>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</si>
  <si>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</si>
  <si>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</si>
  <si>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</si>
  <si>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</si>
  <si>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</si>
  <si>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</si>
  <si>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</si>
  <si>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</si>
  <si>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</si>
  <si>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</si>
  <si>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</si>
  <si>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</si>
  <si>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</si>
  <si>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</si>
  <si>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</si>
  <si>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</si>
  <si>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</si>
  <si>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</si>
  <si>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</si>
  <si>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</si>
  <si>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</si>
  <si>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</si>
  <si>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</si>
  <si>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</si>
  <si>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</si>
  <si>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</si>
  <si>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</si>
  <si>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</si>
  <si>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</si>
  <si>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</si>
  <si>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</si>
  <si>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</si>
  <si>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</si>
  <si>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</si>
  <si>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</si>
  <si>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</si>
  <si>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</si>
  <si>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</si>
  <si>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</si>
  <si>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</si>
  <si>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</si>
  <si>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</si>
  <si>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</si>
  <si>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</si>
  <si>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</si>
  <si>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</si>
  <si>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</si>
  <si>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</si>
  <si>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</si>
  <si>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</si>
  <si>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</si>
  <si>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</si>
  <si>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</si>
  <si>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</si>
  <si>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</si>
  <si>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</si>
  <si>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</si>
  <si>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</si>
  <si>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</si>
  <si>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</si>
  <si>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</si>
  <si>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</si>
  <si>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</si>
  <si>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</si>
  <si>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</si>
  <si>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</si>
  <si>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</si>
  <si>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</si>
  <si>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</si>
  <si>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</si>
  <si>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</si>
  <si>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</si>
  <si>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</si>
  <si>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</si>
  <si>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</si>
  <si>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</si>
  <si>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</si>
  <si>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</si>
  <si>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</si>
  <si>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</si>
  <si>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</si>
  <si>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</si>
  <si>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</si>
  <si>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</si>
  <si>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</si>
  <si>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</si>
  <si>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</si>
  <si>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</si>
  <si>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</si>
  <si>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</si>
  <si>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</si>
  <si>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</si>
  <si>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</si>
  <si>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</si>
  <si>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</si>
  <si>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</si>
  <si>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</si>
  <si>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</si>
  <si>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</si>
  <si>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</si>
  <si>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</si>
  <si>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</si>
  <si>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</si>
  <si>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</si>
  <si>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</si>
  <si>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</si>
  <si>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</si>
  <si>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</si>
  <si>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</si>
  <si>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</si>
  <si>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</si>
  <si>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</si>
  <si>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</si>
  <si>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</si>
  <si>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</si>
  <si>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</si>
  <si>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</si>
  <si>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</si>
  <si>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</si>
  <si>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</si>
  <si>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</si>
  <si>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</si>
  <si>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</si>
  <si>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</si>
  <si>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</si>
  <si>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</si>
  <si>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</si>
  <si>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</si>
  <si>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</si>
  <si>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</si>
  <si>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</si>
  <si>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</si>
  <si>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</si>
  <si>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</si>
  <si>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</si>
  <si>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</si>
  <si>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</si>
  <si>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</si>
  <si>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</si>
  <si>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</si>
  <si>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</si>
  <si>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</si>
  <si>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</si>
  <si>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</si>
  <si>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</si>
  <si>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</si>
  <si>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</si>
  <si>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</si>
  <si>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</si>
  <si>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</si>
  <si>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</si>
  <si>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</si>
  <si>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</si>
  <si>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</si>
  <si>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</si>
  <si>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</si>
  <si>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</si>
  <si>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</si>
  <si>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</si>
  <si>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</si>
  <si>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</si>
  <si>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</si>
  <si>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</si>
  <si>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</si>
  <si>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</si>
  <si>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</si>
  <si>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</si>
  <si>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</si>
  <si>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</si>
  <si>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</si>
  <si>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</si>
  <si>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</si>
  <si>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</si>
  <si>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</si>
  <si>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</si>
  <si>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</si>
  <si>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</si>
  <si>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</si>
  <si>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</si>
  <si>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</si>
  <si>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</si>
  <si>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</si>
  <si>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</si>
  <si>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</si>
  <si>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</si>
  <si>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</si>
  <si>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</si>
  <si>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</si>
  <si>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</si>
  <si>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</si>
  <si>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</si>
  <si>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</si>
  <si>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</si>
  <si>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</si>
  <si>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</si>
  <si>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</si>
  <si>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</si>
  <si>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</si>
  <si>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</si>
  <si>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</si>
  <si>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</si>
  <si>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</si>
  <si>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</si>
  <si>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</si>
  <si>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</si>
  <si>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</si>
  <si>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</si>
  <si>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</si>
  <si>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</si>
  <si>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</si>
  <si>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</si>
  <si>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</si>
  <si>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</si>
  <si>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</si>
  <si>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</si>
  <si>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</si>
  <si>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</si>
  <si>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</si>
  <si>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</si>
  <si>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</si>
  <si>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</si>
  <si>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</si>
  <si>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</si>
  <si>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</si>
  <si>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</si>
  <si>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</si>
  <si>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</si>
  <si>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</si>
  <si>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</si>
  <si>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</si>
  <si>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</si>
  <si>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</si>
  <si>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</si>
  <si>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</si>
  <si>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</si>
  <si>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</si>
  <si>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</si>
  <si>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</si>
  <si>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</si>
  <si>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</si>
  <si>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</si>
  <si>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</si>
  <si>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</si>
  <si>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</si>
  <si>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</si>
  <si>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</si>
  <si>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</si>
  <si>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</si>
  <si>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</si>
  <si>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</si>
  <si>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</si>
  <si>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</si>
  <si>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</si>
  <si>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</si>
  <si>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</si>
  <si>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</si>
  <si>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</si>
  <si>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</si>
  <si>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</si>
  <si>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</si>
  <si>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</si>
  <si>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</si>
  <si>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</si>
  <si>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</si>
  <si>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</si>
  <si>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</si>
  <si>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</si>
  <si>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</si>
  <si>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</si>
  <si>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</si>
  <si>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</si>
  <si>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</si>
  <si>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</si>
  <si>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</si>
  <si>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</si>
  <si>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</si>
  <si>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</si>
  <si>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</si>
  <si>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</si>
  <si>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</si>
  <si>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</si>
  <si>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</si>
  <si>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</si>
  <si>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</si>
  <si>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</si>
  <si>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</si>
  <si>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</si>
  <si>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</si>
  <si>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</si>
  <si>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</si>
  <si>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</si>
  <si>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</si>
  <si>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</si>
  <si>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</si>
  <si>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</si>
  <si>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</si>
  <si>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</si>
  <si>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</si>
  <si>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</si>
  <si>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</si>
  <si>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</si>
  <si>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</si>
  <si>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</si>
  <si>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</si>
  <si>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</si>
  <si>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</si>
  <si>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</si>
  <si>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</si>
  <si>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</si>
  <si>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</si>
  <si>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</si>
  <si>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</si>
  <si>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</si>
  <si>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</si>
  <si>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</si>
  <si>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</si>
  <si>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</si>
  <si>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</si>
  <si>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</si>
  <si>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</si>
  <si>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</si>
  <si>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</si>
  <si>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</si>
  <si>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</si>
  <si>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</si>
  <si>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</si>
  <si>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</si>
  <si>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</si>
  <si>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</si>
  <si>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</si>
  <si>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</si>
  <si>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</si>
  <si>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</si>
  <si>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</si>
  <si>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</si>
  <si>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</si>
  <si>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</si>
  <si>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</si>
  <si>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</si>
  <si>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</si>
  <si>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</si>
  <si>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</si>
  <si>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</si>
  <si>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</si>
  <si>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</si>
  <si>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</si>
  <si>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</si>
  <si>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</si>
  <si>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</si>
  <si>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</si>
  <si>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</si>
  <si>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</si>
  <si>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</si>
  <si>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</si>
  <si>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</si>
  <si>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</si>
  <si>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</si>
  <si>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</si>
  <si>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</si>
  <si>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</si>
  <si>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</si>
  <si>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</si>
  <si>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</si>
  <si>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</si>
  <si>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</si>
  <si>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</si>
  <si>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</si>
  <si>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</si>
  <si>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</si>
  <si>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</si>
  <si>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</si>
  <si>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</si>
  <si>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</si>
  <si>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</si>
  <si>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</si>
  <si>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</si>
  <si>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</si>
  <si>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</si>
  <si>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</si>
  <si>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</si>
  <si>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</si>
  <si>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</si>
  <si>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</si>
  <si>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</si>
  <si>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</si>
  <si>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</si>
  <si>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</si>
  <si>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</si>
  <si>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</si>
  <si>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</si>
  <si>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</si>
  <si>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</si>
  <si>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</si>
  <si>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</si>
  <si>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</si>
  <si>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</si>
  <si>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</si>
  <si>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</si>
  <si>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</si>
  <si>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</si>
  <si>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</si>
  <si>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</si>
  <si>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</si>
  <si>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</si>
  <si>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</si>
  <si>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</si>
  <si>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</si>
  <si>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</si>
  <si>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</si>
  <si>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</si>
  <si>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</si>
  <si>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</si>
  <si>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</si>
  <si>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</si>
  <si>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</si>
  <si>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</si>
  <si>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</si>
  <si>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</si>
  <si>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</si>
  <si>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</si>
  <si>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</si>
  <si>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</si>
  <si>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</si>
  <si>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</si>
  <si>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</si>
  <si>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</si>
  <si>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</si>
  <si>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</si>
  <si>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</si>
  <si>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</si>
  <si>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</si>
  <si>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</si>
  <si>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</si>
  <si>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</si>
  <si>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</si>
  <si>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</si>
  <si>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</si>
  <si>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</si>
  <si>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</si>
  <si>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</si>
  <si>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</si>
  <si>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</si>
  <si>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</si>
  <si>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</si>
  <si>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</si>
  <si>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</si>
  <si>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</si>
  <si>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</si>
  <si>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</si>
  <si>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</si>
  <si>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</si>
  <si>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</si>
  <si>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</si>
  <si>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</si>
  <si>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</si>
  <si>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</si>
  <si>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</si>
  <si>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</si>
  <si>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</si>
  <si>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</si>
  <si>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</si>
  <si>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</si>
  <si>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</si>
  <si>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</si>
  <si>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</si>
  <si>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</si>
  <si>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</si>
  <si>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</si>
  <si>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</si>
  <si>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</si>
  <si>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</si>
  <si>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</si>
  <si>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</si>
  <si>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</si>
  <si>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</si>
  <si>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</si>
  <si>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</si>
  <si>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</si>
  <si>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</si>
  <si>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</si>
  <si>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</si>
  <si>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</si>
  <si>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</si>
  <si>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</si>
  <si>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</si>
  <si>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</si>
  <si>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</si>
  <si>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</si>
  <si>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</si>
  <si>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</si>
  <si>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</si>
  <si>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</si>
  <si>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</si>
  <si>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</si>
  <si>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</si>
  <si>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</si>
  <si>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</si>
  <si>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</si>
  <si>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</si>
  <si>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</si>
  <si>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</si>
  <si>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</si>
  <si>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</si>
  <si>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</si>
  <si>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</si>
  <si>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</si>
  <si>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</si>
  <si>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</si>
  <si>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</si>
  <si>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</si>
  <si>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</si>
  <si>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</si>
  <si>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</si>
  <si>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</si>
  <si>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</si>
  <si>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</si>
  <si>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</si>
  <si>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</si>
  <si>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</si>
  <si>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</si>
  <si>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</si>
  <si>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</si>
  <si>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</si>
  <si>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</si>
  <si>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</si>
  <si>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</si>
  <si>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</si>
  <si>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</si>
  <si>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</si>
  <si>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</si>
  <si>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</si>
  <si>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</si>
  <si>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</si>
  <si>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</si>
  <si>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</si>
  <si>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</si>
  <si>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</si>
  <si>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</si>
  <si>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</si>
  <si>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</si>
  <si>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</si>
  <si>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</si>
  <si>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</si>
  <si>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</si>
  <si>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</si>
  <si>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</si>
  <si>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</si>
  <si>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</si>
  <si>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</si>
  <si>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</si>
  <si>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</si>
  <si>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</si>
  <si>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</si>
  <si>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</si>
  <si>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</si>
  <si>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</si>
  <si>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</si>
  <si>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</si>
  <si>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</si>
  <si>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</si>
  <si>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</si>
  <si>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</si>
  <si>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</si>
  <si>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</si>
  <si>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</si>
  <si>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</si>
  <si>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</si>
  <si>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</si>
  <si>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</si>
  <si>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</si>
  <si>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</si>
  <si>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</si>
  <si>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</si>
  <si>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</si>
  <si>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</si>
  <si>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</si>
  <si>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</si>
  <si>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</si>
  <si>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</si>
  <si>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</si>
  <si>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</si>
  <si>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</si>
  <si>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</si>
  <si>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</si>
  <si>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</si>
  <si>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</si>
  <si>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</si>
  <si>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</si>
  <si>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</si>
  <si>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</si>
  <si>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</si>
  <si>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</si>
  <si>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</si>
  <si>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</si>
  <si>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</si>
  <si>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</si>
  <si>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</si>
  <si>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</si>
  <si>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</si>
  <si>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</si>
  <si>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</si>
  <si>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</si>
  <si>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</si>
  <si>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</si>
  <si>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</si>
  <si>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</si>
  <si>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</si>
  <si>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</si>
  <si>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</si>
  <si>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</si>
  <si>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</si>
  <si>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</si>
  <si>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</si>
  <si>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</si>
  <si>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</si>
  <si>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</si>
  <si>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</si>
  <si>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</si>
  <si>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</si>
  <si>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</si>
  <si>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</si>
  <si>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</si>
  <si>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</si>
  <si>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</si>
  <si>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</si>
  <si>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</si>
  <si>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</si>
  <si>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</si>
  <si>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</si>
  <si>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</si>
  <si>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</si>
  <si>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</si>
  <si>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</si>
  <si>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</si>
  <si>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</si>
  <si>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</si>
  <si>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</si>
  <si>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</si>
  <si>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</si>
  <si>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</si>
  <si>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</si>
  <si>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</si>
  <si>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</si>
  <si>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</si>
  <si>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</si>
  <si>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</si>
  <si>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</si>
  <si>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</si>
  <si>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</si>
  <si>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</si>
  <si>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</si>
  <si>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</si>
  <si>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</si>
  <si>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</si>
  <si>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</si>
  <si>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</si>
  <si>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</si>
  <si>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</si>
  <si>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</si>
  <si>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</si>
  <si>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</si>
  <si>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</si>
  <si>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</si>
  <si>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</si>
  <si>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</si>
  <si>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</si>
  <si>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</si>
  <si>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</si>
  <si>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</si>
  <si>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</si>
  <si>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</si>
  <si>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</si>
  <si>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</si>
  <si>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</si>
  <si>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</si>
  <si>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</si>
  <si>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</si>
  <si>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</si>
  <si>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</si>
  <si>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</si>
  <si>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</si>
  <si>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</si>
  <si>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</si>
  <si>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</si>
  <si>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</si>
  <si>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</si>
  <si>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</si>
  <si>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</si>
  <si>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</si>
  <si>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</si>
  <si>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</si>
  <si>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</si>
  <si>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</si>
  <si>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</si>
  <si>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</si>
  <si>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</si>
  <si>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</si>
  <si>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</si>
  <si>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</si>
  <si>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</si>
  <si>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</si>
  <si>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</si>
  <si>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</si>
  <si>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</si>
  <si>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</si>
  <si>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</si>
  <si>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</si>
  <si>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</si>
  <si>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</si>
  <si>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</si>
  <si>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</si>
  <si>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</si>
  <si>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</si>
  <si>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</si>
  <si>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</si>
  <si>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</si>
  <si>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</si>
  <si>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</si>
  <si>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</si>
  <si>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</si>
  <si>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</si>
  <si>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</si>
  <si>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</si>
  <si>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</si>
  <si>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</si>
  <si>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</si>
  <si>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</si>
  <si>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</si>
  <si>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</si>
  <si>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</si>
  <si>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</si>
  <si>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</si>
  <si>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</si>
  <si>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</si>
  <si>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</si>
  <si>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</si>
  <si>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</si>
  <si>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</si>
  <si>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</si>
  <si>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</si>
  <si>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</si>
  <si>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</si>
  <si>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</si>
  <si>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</si>
  <si>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</si>
  <si>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</si>
  <si>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</si>
  <si>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</si>
  <si>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</si>
  <si>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</si>
  <si>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</si>
  <si>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</si>
  <si>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</si>
  <si>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</si>
  <si>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</si>
  <si>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</si>
  <si>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</si>
  <si>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</si>
  <si>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</si>
  <si>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</si>
  <si>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</si>
  <si>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</si>
  <si>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</si>
  <si>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</si>
  <si>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</si>
  <si>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</si>
  <si>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</si>
  <si>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</si>
  <si>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</si>
  <si>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</si>
  <si>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</si>
  <si>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</si>
  <si>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</si>
  <si>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</si>
  <si>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</si>
  <si>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</si>
  <si>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</si>
  <si>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</si>
  <si>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</si>
  <si>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</si>
  <si>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</si>
  <si>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</si>
  <si>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</si>
  <si>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</si>
  <si>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</si>
  <si>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</si>
  <si>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</si>
  <si>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</si>
  <si>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</si>
  <si>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</si>
  <si>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</si>
  <si>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</si>
  <si>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</si>
  <si>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</si>
  <si>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</si>
  <si>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</si>
  <si>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</si>
  <si>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</si>
  <si>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</si>
  <si>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</si>
  <si>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</si>
  <si>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</si>
  <si>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</si>
  <si>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</si>
  <si>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</si>
  <si>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</si>
  <si>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</si>
  <si>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</si>
  <si>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</si>
  <si>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</si>
  <si>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</si>
  <si>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</si>
  <si>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</si>
  <si>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</si>
  <si>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</si>
  <si>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</si>
  <si>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</si>
  <si>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</si>
  <si>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</si>
  <si>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</si>
  <si>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</si>
  <si>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</si>
  <si>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</si>
  <si>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</si>
  <si>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</si>
  <si>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</si>
  <si>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</si>
  <si>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</si>
  <si>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</si>
  <si>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</si>
  <si>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</si>
  <si>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</si>
  <si>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</si>
  <si>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</si>
  <si>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</si>
  <si>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</si>
  <si>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</si>
  <si>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</si>
  <si>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</si>
  <si>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</si>
  <si>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</si>
  <si>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</si>
  <si>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</si>
  <si>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</si>
  <si>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</si>
  <si>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</si>
  <si>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</si>
  <si>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</si>
  <si>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</si>
  <si>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</si>
  <si>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</si>
  <si>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</si>
  <si>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</si>
  <si>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</si>
  <si>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</si>
  <si>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</si>
  <si>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</si>
  <si>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</si>
  <si>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</si>
  <si>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</si>
  <si>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</si>
  <si>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</si>
  <si>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</si>
  <si>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</si>
  <si>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</si>
  <si>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</si>
  <si>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</si>
  <si>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</si>
  <si>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</si>
  <si>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</si>
  <si>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</si>
  <si>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</si>
  <si>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</si>
  <si>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</si>
  <si>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</si>
  <si>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</si>
  <si>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</si>
  <si>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</si>
  <si>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</si>
  <si>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</si>
  <si>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</si>
  <si>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</si>
  <si>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</si>
  <si>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</si>
  <si>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</si>
  <si>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</si>
  <si>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</si>
  <si>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</si>
  <si>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</si>
  <si>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</si>
  <si>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</si>
  <si>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</si>
  <si>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</si>
  <si>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</si>
  <si>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</si>
  <si>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</si>
  <si>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</si>
  <si>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</si>
  <si>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</si>
  <si>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</si>
  <si>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</si>
  <si>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</si>
  <si>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</si>
  <si>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</si>
  <si>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</si>
  <si>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</si>
  <si>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</si>
  <si>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</si>
  <si>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</si>
  <si>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</si>
  <si>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</si>
  <si>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</si>
  <si>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</si>
  <si>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</si>
  <si>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</si>
  <si>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</si>
  <si>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</si>
  <si>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</si>
  <si>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</si>
  <si>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</si>
  <si>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</si>
  <si>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</si>
  <si>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</si>
  <si>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</si>
  <si>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</si>
  <si>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</si>
  <si>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</si>
  <si>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</si>
  <si>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</si>
  <si>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</si>
  <si>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</si>
  <si>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</si>
  <si>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</si>
  <si>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</si>
  <si>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</si>
  <si>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</si>
  <si>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</si>
  <si>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</si>
  <si>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</si>
  <si>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</si>
  <si>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</si>
  <si>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</si>
  <si>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</si>
  <si>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</si>
  <si>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</si>
  <si>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</si>
  <si>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</si>
  <si>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</si>
  <si>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</si>
  <si>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</si>
  <si>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</si>
  <si>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</si>
  <si>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</si>
  <si>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</si>
  <si>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</si>
  <si>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</si>
  <si>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</si>
  <si>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</si>
  <si>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</si>
  <si>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</si>
  <si>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</si>
  <si>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</si>
  <si>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</si>
  <si>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</si>
  <si>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</si>
  <si>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</si>
  <si>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</si>
  <si>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</si>
  <si>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</si>
  <si>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</si>
  <si>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</si>
  <si>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</si>
  <si>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</si>
  <si>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</si>
  <si>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</si>
  <si>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</si>
  <si>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</si>
  <si>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</si>
  <si>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</si>
  <si>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</si>
  <si>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</si>
  <si>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</si>
  <si>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</si>
  <si>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</si>
  <si>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</si>
  <si>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</si>
  <si>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</si>
  <si>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</si>
  <si>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</si>
  <si>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</si>
  <si>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</si>
  <si>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</si>
  <si>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</si>
  <si>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</si>
  <si>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</si>
  <si>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</si>
  <si>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</si>
  <si>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</si>
  <si>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</si>
  <si>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</si>
  <si>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</si>
  <si>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</si>
  <si>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</si>
  <si>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</si>
  <si>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</si>
  <si>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</si>
  <si>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</si>
  <si>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</si>
  <si>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</si>
  <si>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</si>
  <si>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</si>
  <si>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</si>
  <si>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</si>
  <si>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</si>
  <si>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</si>
  <si>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</si>
  <si>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</si>
  <si>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</si>
  <si>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</si>
  <si>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</si>
  <si>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</si>
  <si>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</si>
  <si>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</si>
  <si>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</si>
  <si>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</si>
  <si>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</si>
  <si>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</si>
  <si>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</si>
  <si>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</si>
  <si>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</si>
  <si>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</si>
  <si>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</si>
  <si>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</si>
  <si>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</si>
  <si>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</si>
  <si>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</si>
  <si>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</si>
  <si>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</si>
  <si>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</si>
  <si>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</si>
  <si>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</si>
  <si>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</si>
  <si>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</si>
  <si>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</si>
  <si>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</si>
  <si>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</si>
  <si>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</si>
  <si>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</si>
  <si>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</si>
  <si>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</si>
  <si>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</si>
  <si>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</si>
  <si>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</si>
  <si>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</si>
  <si>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</si>
  <si>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</si>
  <si>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</si>
  <si>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</si>
  <si>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</si>
  <si>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</si>
  <si>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</si>
  <si>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</si>
  <si>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</si>
  <si>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</si>
  <si>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</si>
  <si>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</si>
  <si>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</si>
  <si>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</si>
  <si>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</si>
  <si>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</si>
  <si>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</si>
  <si>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</si>
  <si>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</si>
  <si>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</si>
  <si>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</si>
  <si>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</si>
  <si>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</si>
  <si>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</si>
  <si>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</si>
  <si>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</si>
  <si>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</si>
  <si>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</si>
  <si>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</si>
  <si>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</si>
  <si>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</si>
  <si>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</si>
  <si>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</si>
  <si>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</si>
  <si>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</si>
  <si>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</si>
  <si>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</si>
  <si>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</si>
  <si>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</si>
  <si>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</si>
  <si>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</si>
  <si>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</si>
  <si>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</si>
  <si>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</si>
  <si>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</si>
  <si>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</si>
  <si>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</si>
  <si>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</si>
  <si>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</si>
  <si>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</si>
  <si>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</si>
  <si>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</si>
  <si>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</si>
  <si>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</si>
  <si>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</si>
  <si>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</si>
  <si>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</si>
  <si>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</si>
  <si>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</si>
  <si>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</si>
  <si>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</si>
  <si>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</si>
  <si>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</si>
  <si>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</si>
  <si>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</si>
  <si>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</si>
  <si>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</si>
  <si>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</si>
  <si>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</si>
  <si>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</si>
  <si>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</si>
  <si>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</si>
  <si>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</si>
  <si>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</si>
  <si>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</si>
  <si>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</si>
  <si>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</si>
  <si>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</si>
  <si>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</si>
  <si>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</si>
  <si>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</si>
  <si>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</si>
  <si>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</si>
  <si>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</si>
  <si>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</si>
  <si>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</si>
  <si>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</si>
  <si>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</si>
  <si>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</si>
  <si>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</si>
  <si>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</si>
  <si>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</si>
  <si>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</si>
  <si>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</si>
  <si>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</si>
  <si>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</si>
  <si>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</si>
  <si>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</si>
  <si>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</si>
  <si>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</si>
  <si>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</si>
  <si>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</si>
  <si>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</si>
  <si>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</si>
  <si>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</si>
  <si>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</si>
  <si>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</si>
  <si>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</si>
  <si>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</si>
  <si>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</si>
  <si>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</si>
  <si>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</si>
  <si>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</si>
  <si>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</si>
  <si>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</si>
  <si>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</si>
  <si>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</si>
  <si>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</si>
  <si>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</si>
  <si>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</si>
  <si>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</si>
  <si>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</si>
  <si>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</si>
  <si>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</si>
  <si>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</si>
  <si>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</si>
  <si>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</si>
  <si>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</si>
  <si>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</si>
  <si>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</si>
  <si>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</si>
  <si>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</si>
  <si>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</si>
  <si>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</si>
  <si>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</si>
  <si>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</si>
  <si>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</si>
  <si>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</si>
  <si>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</si>
  <si>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</si>
  <si>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</si>
  <si>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</si>
  <si>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</si>
  <si>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</si>
  <si>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</si>
  <si>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</si>
  <si>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</si>
  <si>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</si>
  <si>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</si>
  <si>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</si>
  <si>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</si>
  <si>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</si>
  <si>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</si>
  <si>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</si>
  <si>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</si>
  <si>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</si>
  <si>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</si>
  <si>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</si>
  <si>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</si>
  <si>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</si>
  <si>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</si>
  <si>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</si>
  <si>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</si>
  <si>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</si>
  <si>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</si>
  <si>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</si>
  <si>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</si>
  <si>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</si>
  <si>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</si>
  <si>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</si>
  <si>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</si>
  <si>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</si>
  <si>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</si>
  <si>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</si>
  <si>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</si>
  <si>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</si>
  <si>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</si>
  <si>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</si>
  <si>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</si>
  <si>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</si>
  <si>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</si>
  <si>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</si>
  <si>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</si>
  <si>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</si>
  <si>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</si>
  <si>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</si>
  <si>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</si>
  <si>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</si>
  <si>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</si>
  <si>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</si>
  <si>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</si>
  <si>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</si>
  <si>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</si>
  <si>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</si>
  <si>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</si>
  <si>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</si>
  <si>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</si>
  <si>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</si>
  <si>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</si>
  <si>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</si>
  <si>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</si>
  <si>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</si>
  <si>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</si>
  <si>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</si>
  <si>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</si>
  <si>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</si>
  <si>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</si>
  <si>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</si>
  <si>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</si>
  <si>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</si>
  <si>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</si>
  <si>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</si>
  <si>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</si>
  <si>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</si>
  <si>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</si>
  <si>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</si>
  <si>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</si>
  <si>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</si>
  <si>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</si>
  <si>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</si>
  <si>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</si>
  <si>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</si>
  <si>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</si>
  <si>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</si>
  <si>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</si>
  <si>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</si>
  <si>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</si>
  <si>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</si>
  <si>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</si>
  <si>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</si>
  <si>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</si>
  <si>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</si>
  <si>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</si>
  <si>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</si>
  <si>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</si>
  <si>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</si>
  <si>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</si>
  <si>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</si>
  <si>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</si>
  <si>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</si>
  <si>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</si>
  <si>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</si>
  <si>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</si>
  <si>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</si>
  <si>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</si>
  <si>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</si>
  <si>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</si>
  <si>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</si>
  <si>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</si>
  <si>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</si>
  <si>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</si>
  <si>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</si>
  <si>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</si>
  <si>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</si>
  <si>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</si>
  <si>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</si>
  <si>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</si>
  <si>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</si>
  <si>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</si>
  <si>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</si>
  <si>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</si>
  <si>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</si>
  <si>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</si>
  <si>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</si>
  <si>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</si>
  <si>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</si>
  <si>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</si>
  <si>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</si>
  <si>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</si>
  <si>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</si>
  <si>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</si>
  <si>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</si>
  <si>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</si>
  <si>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</si>
  <si>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</si>
  <si>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</si>
  <si>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</si>
  <si>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</si>
  <si>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</si>
  <si>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</si>
  <si>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</si>
  <si>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</si>
  <si>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</si>
  <si>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</si>
  <si>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</si>
  <si>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</si>
  <si>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</si>
  <si>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</si>
  <si>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</si>
  <si>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</si>
  <si>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</si>
  <si>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</si>
  <si>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</si>
  <si>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</si>
  <si>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</si>
  <si>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</si>
  <si>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</si>
  <si>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</si>
  <si>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</si>
  <si>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</si>
  <si>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</si>
  <si>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</si>
  <si>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</si>
  <si>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</si>
  <si>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</si>
  <si>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</si>
  <si>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</si>
  <si>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</si>
  <si>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</si>
  <si>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</si>
  <si>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</si>
  <si>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</si>
  <si>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</si>
  <si>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</si>
  <si>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</si>
  <si>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</si>
  <si>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</si>
  <si>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</si>
  <si>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</si>
  <si>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</si>
  <si>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</si>
  <si>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</si>
  <si>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</si>
  <si>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</si>
  <si>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</si>
  <si>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</si>
  <si>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</si>
  <si>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</si>
  <si>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</si>
  <si>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</si>
  <si>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</si>
  <si>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</si>
  <si>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</si>
  <si>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</si>
  <si>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</si>
  <si>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</si>
  <si>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</si>
  <si>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</si>
  <si>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</si>
  <si>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</si>
  <si>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</si>
  <si>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</si>
  <si>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</si>
  <si>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</si>
  <si>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</si>
  <si>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</si>
  <si>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</si>
  <si>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</si>
  <si>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</si>
  <si>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</si>
  <si>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</si>
  <si>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</si>
  <si>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</si>
  <si>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</si>
  <si>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</si>
  <si>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</si>
  <si>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</si>
  <si>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</si>
  <si>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</si>
  <si>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</si>
  <si>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</si>
  <si>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</si>
  <si>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</si>
  <si>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</si>
  <si>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</si>
  <si>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</si>
  <si>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</si>
  <si>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</si>
  <si>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</si>
  <si>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</si>
  <si>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</si>
  <si>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</si>
  <si>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</si>
  <si>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</si>
  <si>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</si>
  <si>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</si>
  <si>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</si>
  <si>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</si>
  <si>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</si>
  <si>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</si>
  <si>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</si>
  <si>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</si>
  <si>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</si>
  <si>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</si>
  <si>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</si>
  <si>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</si>
  <si>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</si>
  <si>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</si>
  <si>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</si>
  <si>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</si>
  <si>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</si>
  <si>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</si>
  <si>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</si>
  <si>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</si>
  <si>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</si>
  <si>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</si>
  <si>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</si>
  <si>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</si>
  <si>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</si>
  <si>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</si>
  <si>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</si>
  <si>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</si>
  <si>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</si>
  <si>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</si>
  <si>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</si>
  <si>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</si>
  <si>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</si>
  <si>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</si>
  <si>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</si>
  <si>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</si>
  <si>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</si>
  <si>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</si>
  <si>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</si>
  <si>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</si>
  <si>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</si>
  <si>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</si>
  <si>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</si>
  <si>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</si>
  <si>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</si>
  <si>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</si>
  <si>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</si>
  <si>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</si>
  <si>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</si>
  <si>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</si>
  <si>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</si>
  <si>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</si>
  <si>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</si>
  <si>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</si>
  <si>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</si>
  <si>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</si>
  <si>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</si>
  <si>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</si>
  <si>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</si>
  <si>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</si>
  <si>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</si>
  <si>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</si>
  <si>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</si>
  <si>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</si>
  <si>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</si>
  <si>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</si>
  <si>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</si>
  <si>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</si>
  <si>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</si>
  <si>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</si>
  <si>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</si>
  <si>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</si>
  <si>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</si>
  <si>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</si>
  <si>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</si>
  <si>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</si>
  <si>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</si>
  <si>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</si>
  <si>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</si>
  <si>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</si>
  <si>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</si>
  <si>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</si>
  <si>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</si>
  <si>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</si>
  <si>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</si>
  <si>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</si>
  <si>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</si>
  <si>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</si>
  <si>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</si>
  <si>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</si>
  <si>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</si>
  <si>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</si>
  <si>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</si>
  <si>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</si>
  <si>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</si>
  <si>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</si>
  <si>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</si>
  <si>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</si>
  <si>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</si>
  <si>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</si>
  <si>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</si>
  <si>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</si>
  <si>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</si>
  <si>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</si>
  <si>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</si>
  <si>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</si>
  <si>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</si>
  <si>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</si>
  <si>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</si>
  <si>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</si>
  <si>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</si>
  <si>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</si>
  <si>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</si>
  <si>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</si>
  <si>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</si>
  <si>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</si>
  <si>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</si>
  <si>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</si>
  <si>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</si>
  <si>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</si>
  <si>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</si>
  <si>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</si>
  <si>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</si>
  <si>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</si>
  <si>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</si>
  <si>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</si>
  <si>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</si>
  <si>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</si>
  <si>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</si>
  <si>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</si>
  <si>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</si>
  <si>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</si>
  <si>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</si>
  <si>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</si>
  <si>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</si>
  <si>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</si>
  <si>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</si>
  <si>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</si>
  <si>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</si>
  <si>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</si>
  <si>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</si>
  <si>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</si>
  <si>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</si>
  <si>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</si>
  <si>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</si>
  <si>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</si>
  <si>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</si>
  <si>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</si>
  <si>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</si>
  <si>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</si>
  <si>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</si>
  <si>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</si>
  <si>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</si>
  <si>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</si>
  <si>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</si>
  <si>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</si>
  <si>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</si>
  <si>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</si>
  <si>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</si>
  <si>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</si>
  <si>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</si>
  <si>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</si>
  <si>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</si>
  <si>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</si>
  <si>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</si>
  <si>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</si>
  <si>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</si>
  <si>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</si>
  <si>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</si>
  <si>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</si>
  <si>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</si>
  <si>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</si>
  <si>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</si>
  <si>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</si>
  <si>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</si>
  <si>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</si>
  <si>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</si>
  <si>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</si>
  <si>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</si>
  <si>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</si>
  <si>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</si>
  <si>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</si>
  <si>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</si>
  <si>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</si>
  <si>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</si>
  <si>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</si>
  <si>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</si>
  <si>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</si>
  <si>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</si>
  <si>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</si>
  <si>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</si>
  <si>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</si>
  <si>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</si>
  <si>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</si>
  <si>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</si>
  <si>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</si>
  <si>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</si>
  <si>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</si>
  <si>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</si>
  <si>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</si>
  <si>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</si>
  <si>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</si>
  <si>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</si>
  <si>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</si>
  <si>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</si>
  <si>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</si>
  <si>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</si>
  <si>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</si>
  <si>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</si>
  <si>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</si>
  <si>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</si>
  <si>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</si>
  <si>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</si>
  <si>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</si>
  <si>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</si>
  <si>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</si>
  <si>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</si>
  <si>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</si>
  <si>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</si>
  <si>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</si>
  <si>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</si>
  <si>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</si>
  <si>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</si>
  <si>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</si>
  <si>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</si>
  <si>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</si>
  <si>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</si>
  <si>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</si>
  <si>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</si>
  <si>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</si>
  <si>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</si>
  <si>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</si>
  <si>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</si>
  <si>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</si>
  <si>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</si>
  <si>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</si>
  <si>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</si>
  <si>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</si>
  <si>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</si>
  <si>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</si>
  <si>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</si>
  <si>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</si>
  <si>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</si>
  <si>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</si>
  <si>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</si>
  <si>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</si>
  <si>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</si>
  <si>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</si>
  <si>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</si>
  <si>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</si>
  <si>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</si>
  <si>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</si>
  <si>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</si>
  <si>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</si>
  <si>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</si>
  <si>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</si>
  <si>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</si>
  <si>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</si>
  <si>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</si>
  <si>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</si>
  <si>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</si>
  <si>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</si>
  <si>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</si>
  <si>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</si>
  <si>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</si>
  <si>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</si>
  <si>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</si>
  <si>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</si>
  <si>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</si>
  <si>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</si>
  <si>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</si>
  <si>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</si>
  <si>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</si>
  <si>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</si>
  <si>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</si>
  <si>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</si>
  <si>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</si>
  <si>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</si>
  <si>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</si>
  <si>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</si>
  <si>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</si>
  <si>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</si>
  <si>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</si>
  <si>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</si>
  <si>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</si>
  <si>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</si>
  <si>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</si>
  <si>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</si>
  <si>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</si>
  <si>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</si>
  <si>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</si>
  <si>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</si>
  <si>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</si>
  <si>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</si>
  <si>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</si>
  <si>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</si>
  <si>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</si>
  <si>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</si>
  <si>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</si>
  <si>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</si>
  <si>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</si>
  <si>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</si>
  <si>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</si>
  <si>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</si>
  <si>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</si>
  <si>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</si>
  <si>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</si>
  <si>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</si>
  <si>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</si>
  <si>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</si>
  <si>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</si>
  <si>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</si>
  <si>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</si>
  <si>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</si>
  <si>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</si>
  <si>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</si>
  <si>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</si>
  <si>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</si>
  <si>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</si>
  <si>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</si>
  <si>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</si>
  <si>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</si>
  <si>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</si>
  <si>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</si>
  <si>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</si>
  <si>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</si>
  <si>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</si>
  <si>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</si>
  <si>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</si>
  <si>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</si>
  <si>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</si>
  <si>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</si>
  <si>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</si>
  <si>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</si>
  <si>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</si>
  <si>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</si>
  <si>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</si>
  <si>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</si>
  <si>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</si>
  <si>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</si>
  <si>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</si>
  <si>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</si>
  <si>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</si>
  <si>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</si>
  <si>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</si>
  <si>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</si>
  <si>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</si>
  <si>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</si>
  <si>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</si>
  <si>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</si>
  <si>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</si>
  <si>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</si>
  <si>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</si>
  <si>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</si>
  <si>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</si>
  <si>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</si>
  <si>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</si>
  <si>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</si>
  <si>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</si>
  <si>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</si>
  <si>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</si>
  <si>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</si>
  <si>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</si>
  <si>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</si>
  <si>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</si>
  <si>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</si>
  <si>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</si>
  <si>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</si>
  <si>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</si>
  <si>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</si>
  <si>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</si>
  <si>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</si>
  <si>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</si>
  <si>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</si>
  <si>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</si>
  <si>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</si>
  <si>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</si>
  <si>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</si>
  <si>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</si>
  <si>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</si>
  <si>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</si>
  <si>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</si>
  <si>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</si>
  <si>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</si>
  <si>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</si>
  <si>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</si>
  <si>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</si>
  <si>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</si>
  <si>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</si>
  <si>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</si>
  <si>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</si>
  <si>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</si>
  <si>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</si>
  <si>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</si>
  <si>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</si>
  <si>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</si>
  <si>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</si>
  <si>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</si>
  <si>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</si>
  <si>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</si>
  <si>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</si>
  <si>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</si>
  <si>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</si>
  <si>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</si>
  <si>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</si>
  <si>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</si>
  <si>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</si>
  <si>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</si>
  <si>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</si>
  <si>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</si>
  <si>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</si>
  <si>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</si>
  <si>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</si>
  <si>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</si>
  <si>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</si>
  <si>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</si>
  <si>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</si>
  <si>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</si>
  <si>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</si>
  <si>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</si>
  <si>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</si>
  <si>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</si>
  <si>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</si>
  <si>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</si>
  <si>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</si>
  <si>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</si>
  <si>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</si>
  <si>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</si>
  <si>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</si>
  <si>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</si>
  <si>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</si>
  <si>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</si>
  <si>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</si>
  <si>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</si>
  <si>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</si>
  <si>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</si>
  <si>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</si>
  <si>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</si>
  <si>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</si>
  <si>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</si>
  <si>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</si>
  <si>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</si>
  <si>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</si>
  <si>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</si>
  <si>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</si>
  <si>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</si>
  <si>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</si>
  <si>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</si>
  <si>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</si>
  <si>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</si>
  <si>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</si>
  <si>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</si>
  <si>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</si>
  <si>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</si>
  <si>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</si>
  <si>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</si>
  <si>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</si>
  <si>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</si>
  <si>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</si>
  <si>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</si>
  <si>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</si>
  <si>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</si>
  <si>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</si>
  <si>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</si>
  <si>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</si>
  <si>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</si>
  <si>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</si>
  <si>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</si>
  <si>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</si>
  <si>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</si>
  <si>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</si>
  <si>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</si>
  <si>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</si>
  <si>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</si>
  <si>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</si>
  <si>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</si>
  <si>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</si>
  <si>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</si>
  <si>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</si>
  <si>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</si>
  <si>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</si>
  <si>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</si>
  <si>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</si>
  <si>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</si>
  <si>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</si>
  <si>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</si>
  <si>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</si>
  <si>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</si>
  <si>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</si>
  <si>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</si>
  <si>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</si>
  <si>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</si>
  <si>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</si>
  <si>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</si>
  <si>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</si>
  <si>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</si>
  <si>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</si>
  <si>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</si>
  <si>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</si>
  <si>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</si>
  <si>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</si>
  <si>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</si>
  <si>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</si>
  <si>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</si>
  <si>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</si>
  <si>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</si>
  <si>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</si>
  <si>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</si>
  <si>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</si>
  <si>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</si>
  <si>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</si>
  <si>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</si>
  <si>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</si>
  <si>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</si>
  <si>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</si>
  <si>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</si>
  <si>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</si>
  <si>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</si>
  <si>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</si>
  <si>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</si>
  <si>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</si>
  <si>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</si>
  <si>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</si>
  <si>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</si>
  <si>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</si>
  <si>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</si>
  <si>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</si>
  <si>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</si>
  <si>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</si>
  <si>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</si>
  <si>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</si>
  <si>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</si>
  <si>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</si>
  <si>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</si>
  <si>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</si>
  <si>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</si>
  <si>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</si>
  <si>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</si>
  <si>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</si>
  <si>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</si>
  <si>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</si>
  <si>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</si>
  <si>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</si>
  <si>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</si>
  <si>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</si>
  <si>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</si>
  <si>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</si>
  <si>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</si>
  <si>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</si>
  <si>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</si>
  <si>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</si>
  <si>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</si>
  <si>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</si>
  <si>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</si>
  <si>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</si>
  <si>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</si>
  <si>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</si>
  <si>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</si>
  <si>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</si>
  <si>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</si>
  <si>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</si>
  <si>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</si>
  <si>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</si>
  <si>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</si>
  <si>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</si>
  <si>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</si>
  <si>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</si>
  <si>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</si>
  <si>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</si>
  <si>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</si>
  <si>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</si>
  <si>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</si>
  <si>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</si>
  <si>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</si>
  <si>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</si>
  <si>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</si>
  <si>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</si>
  <si>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</si>
  <si>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</si>
  <si>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</si>
  <si>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</si>
  <si>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</si>
  <si>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</si>
  <si>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</si>
  <si>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</si>
  <si>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</si>
  <si>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</si>
  <si>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</si>
  <si>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</si>
  <si>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</si>
  <si>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</si>
  <si>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</si>
  <si>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</si>
  <si>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</si>
  <si>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</si>
  <si>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</si>
  <si>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</si>
  <si>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</si>
  <si>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</si>
  <si>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</si>
  <si>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</si>
  <si>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</si>
  <si>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</si>
  <si>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</si>
  <si>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</si>
  <si>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</si>
  <si>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</si>
  <si>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</si>
  <si>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</si>
  <si>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</si>
  <si>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</si>
  <si>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</si>
  <si>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</si>
  <si>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</si>
  <si>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</si>
  <si>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</si>
  <si>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</si>
  <si>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</si>
  <si>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</si>
  <si>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</si>
  <si>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</si>
  <si>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</si>
  <si>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</si>
  <si>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</si>
  <si>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</si>
  <si>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</si>
  <si>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</si>
  <si>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</si>
  <si>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</si>
  <si>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</si>
  <si>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</si>
  <si>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</si>
  <si>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</si>
  <si>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</si>
  <si>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</si>
  <si>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</si>
  <si>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</si>
  <si>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</si>
  <si>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</si>
  <si>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</si>
  <si>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</si>
  <si>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</si>
  <si>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</si>
  <si>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</si>
  <si>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</si>
  <si>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</si>
  <si>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</si>
  <si>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</si>
  <si>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</si>
  <si>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</si>
  <si>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</si>
  <si>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</si>
  <si>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</si>
  <si>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</si>
  <si>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</si>
  <si>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</si>
  <si>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</si>
  <si>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</si>
  <si>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</si>
  <si>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</si>
  <si>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</si>
  <si>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</si>
  <si>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</si>
  <si>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</si>
  <si>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</si>
  <si>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</si>
  <si>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</si>
  <si>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</si>
  <si>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</si>
  <si>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</si>
  <si>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</si>
  <si>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</si>
  <si>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</si>
  <si>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</si>
  <si>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</si>
  <si>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</si>
  <si>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</si>
  <si>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</si>
  <si>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</si>
  <si>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</si>
  <si>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</si>
  <si>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</si>
  <si>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</si>
  <si>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</si>
  <si>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</si>
  <si>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</si>
  <si>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</si>
  <si>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</si>
  <si>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</si>
  <si>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</si>
  <si>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</si>
  <si>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</si>
  <si>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</si>
  <si>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</si>
  <si>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</si>
  <si>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</si>
  <si>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</si>
  <si>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</si>
  <si>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</si>
  <si>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</si>
  <si>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</si>
  <si>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</si>
  <si>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</si>
  <si>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</si>
  <si>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</si>
  <si>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</si>
  <si>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</si>
  <si>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</si>
  <si>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</si>
  <si>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</si>
  <si>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</si>
  <si>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</si>
  <si>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</si>
  <si>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</si>
  <si>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</si>
  <si>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</si>
  <si>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</si>
  <si>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</si>
  <si>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</si>
  <si>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</si>
  <si>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</si>
  <si>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</si>
  <si>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</si>
  <si>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</si>
  <si>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</si>
  <si>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</si>
  <si>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</si>
  <si>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</si>
  <si>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</si>
  <si>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</si>
  <si>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</si>
  <si>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</si>
  <si>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</si>
  <si>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</si>
  <si>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</si>
  <si>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</si>
  <si>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</si>
  <si>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</si>
  <si>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</si>
  <si>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</si>
  <si>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</si>
  <si>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</si>
  <si>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</si>
  <si>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</si>
  <si>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</si>
  <si>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</si>
  <si>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</si>
  <si>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</si>
  <si>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</si>
  <si>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</si>
  <si>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</si>
  <si>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</si>
  <si>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</si>
  <si>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</si>
  <si>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</si>
  <si>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</si>
  <si>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</si>
  <si>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</si>
  <si>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</si>
  <si>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</si>
  <si>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</si>
  <si>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</si>
  <si>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</si>
  <si>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</si>
  <si>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</si>
  <si>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</si>
  <si>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</si>
  <si>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</si>
  <si>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</si>
  <si>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</si>
  <si>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</si>
  <si>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</si>
  <si>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</si>
  <si>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</si>
  <si>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</si>
  <si>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</si>
  <si>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</si>
  <si>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</si>
  <si>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</si>
  <si>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</si>
  <si>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</si>
  <si>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</si>
  <si>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</si>
  <si>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</si>
  <si>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</si>
  <si>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</si>
  <si>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</si>
  <si>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</si>
  <si>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</si>
  <si>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</si>
  <si>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</si>
  <si>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</si>
  <si>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</si>
  <si>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</si>
  <si>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</si>
  <si>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</si>
  <si>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</si>
  <si>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</si>
  <si>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</si>
  <si>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</si>
  <si>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</si>
  <si>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</si>
  <si>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</si>
  <si>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</si>
  <si>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</si>
  <si>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</si>
  <si>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</si>
  <si>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</si>
  <si>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</si>
  <si>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</si>
  <si>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</si>
  <si>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</si>
  <si>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</si>
  <si>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</si>
  <si>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</si>
  <si>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</si>
  <si>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</si>
  <si>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</si>
  <si>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</si>
  <si>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</si>
  <si>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</si>
  <si>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</si>
  <si>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</si>
  <si>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</si>
  <si>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</si>
  <si>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</si>
  <si>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</si>
  <si>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</si>
  <si>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</si>
  <si>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</si>
  <si>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</si>
  <si>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</si>
  <si>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</si>
  <si>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</si>
  <si>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</si>
  <si>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</si>
  <si>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</si>
  <si>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</si>
  <si>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</si>
  <si>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</si>
  <si>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</si>
  <si>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</si>
  <si>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</si>
  <si>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</si>
  <si>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</si>
  <si>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</si>
  <si>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</si>
  <si>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</si>
  <si>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</si>
  <si>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</si>
  <si>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</si>
  <si>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</si>
  <si>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</si>
  <si>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</si>
  <si>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</si>
  <si>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</si>
  <si>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</si>
  <si>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</si>
  <si>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</si>
  <si>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</si>
  <si>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</si>
  <si>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</si>
  <si>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</si>
  <si>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</si>
  <si>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</si>
  <si>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</si>
  <si>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</si>
  <si>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</si>
  <si>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</si>
  <si>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</si>
  <si>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</si>
  <si>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</si>
  <si>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</si>
  <si>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</si>
  <si>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</si>
  <si>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</si>
  <si>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</si>
  <si>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</si>
  <si>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</si>
  <si>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</si>
  <si>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</si>
  <si>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</si>
  <si>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</si>
  <si>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</si>
  <si>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</si>
  <si>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</si>
  <si>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</si>
  <si>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</si>
  <si>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</si>
  <si>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</si>
  <si>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</si>
  <si>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</si>
  <si>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</si>
  <si>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</si>
  <si>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</si>
  <si>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</si>
  <si>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</si>
  <si>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</si>
  <si>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</si>
  <si>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</si>
  <si>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</si>
  <si>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</si>
  <si>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</si>
  <si>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</si>
  <si>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</si>
  <si>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</si>
  <si>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</si>
  <si>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</si>
  <si>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</si>
  <si>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</si>
  <si>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</si>
  <si>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</si>
  <si>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</si>
  <si>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</si>
  <si>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</si>
  <si>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</si>
  <si>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</si>
  <si>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</si>
  <si>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</si>
  <si>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</si>
  <si>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</si>
  <si>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</si>
  <si>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</si>
  <si>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</si>
  <si>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</si>
  <si>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</si>
  <si>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</si>
  <si>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</si>
  <si>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</si>
  <si>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</si>
  <si>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</si>
  <si>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</si>
  <si>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</si>
  <si>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</si>
  <si>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</si>
  <si>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</si>
  <si>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</si>
  <si>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</si>
  <si>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</si>
  <si>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</si>
  <si>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</si>
  <si>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</si>
  <si>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</si>
  <si>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</si>
  <si>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</si>
  <si>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</si>
  <si>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</si>
  <si>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</si>
  <si>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</si>
  <si>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</si>
  <si>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</si>
  <si>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</si>
  <si>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</si>
  <si>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</si>
  <si>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</si>
  <si>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</si>
  <si>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</si>
  <si>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</si>
  <si>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</si>
  <si>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</si>
  <si>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</si>
  <si>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</si>
  <si>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</si>
  <si>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</si>
  <si>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</si>
  <si>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</si>
  <si>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</si>
  <si>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</si>
  <si>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</si>
  <si>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</si>
  <si>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</si>
  <si>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</si>
  <si>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</si>
  <si>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</si>
  <si>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</si>
  <si>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</si>
  <si>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</si>
  <si>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</si>
  <si>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</si>
  <si>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</si>
  <si>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</si>
  <si>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</si>
  <si>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</si>
  <si>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</si>
  <si>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</si>
  <si>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</si>
  <si>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</si>
  <si>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</si>
  <si>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</si>
  <si>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</si>
  <si>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</si>
  <si>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</si>
  <si>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</si>
  <si>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</si>
  <si>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</si>
  <si>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</si>
  <si>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</si>
  <si>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</si>
  <si>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</si>
  <si>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</si>
  <si>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</si>
  <si>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</si>
  <si>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</si>
  <si>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</si>
  <si>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</si>
  <si>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</si>
  <si>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</si>
  <si>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</si>
  <si>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</si>
  <si>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</si>
  <si>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</si>
  <si>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</si>
  <si>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</si>
  <si>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</si>
  <si>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</si>
  <si>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</si>
  <si>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</si>
  <si>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</si>
  <si>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</si>
  <si>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</si>
  <si>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</si>
  <si>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</si>
  <si>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</si>
  <si>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</si>
  <si>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</si>
  <si>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</si>
  <si>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</si>
  <si>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</si>
  <si>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</si>
  <si>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</si>
  <si>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</si>
  <si>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</si>
  <si>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</si>
  <si>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</si>
  <si>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</si>
  <si>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</si>
  <si>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</si>
  <si>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</si>
  <si>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</si>
  <si>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</si>
  <si>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</si>
  <si>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</si>
  <si>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</si>
  <si>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</si>
  <si>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</si>
  <si>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</si>
  <si>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</si>
  <si>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</si>
  <si>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</si>
  <si>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</si>
  <si>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</si>
  <si>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</si>
  <si>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</si>
  <si>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</si>
  <si>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</si>
  <si>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</si>
  <si>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</si>
  <si>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</si>
  <si>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</si>
  <si>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</si>
  <si>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</si>
  <si>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</si>
  <si>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</si>
  <si>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</si>
  <si>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</si>
  <si>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</si>
  <si>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</si>
  <si>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</si>
  <si>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</si>
  <si>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</si>
  <si>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</si>
  <si>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</si>
  <si>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</si>
  <si>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</si>
  <si>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</si>
  <si>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</si>
  <si>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</si>
  <si>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</si>
  <si>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</si>
  <si>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</si>
  <si>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</si>
  <si>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</si>
  <si>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</si>
  <si>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</si>
  <si>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</si>
  <si>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</si>
  <si>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</si>
  <si>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</si>
  <si>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</si>
  <si>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</si>
  <si>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</si>
  <si>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</si>
  <si>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</si>
  <si>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</si>
  <si>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</si>
  <si>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</si>
  <si>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</si>
  <si>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</si>
  <si>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</si>
  <si>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</si>
  <si>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</si>
  <si>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</si>
  <si>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</si>
  <si>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</si>
  <si>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</si>
  <si>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</si>
  <si>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</si>
  <si>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</si>
  <si>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</si>
  <si>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</si>
  <si>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</si>
  <si>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</si>
  <si>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</si>
  <si>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</si>
  <si>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</si>
  <si>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</si>
  <si>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</si>
  <si>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</si>
  <si>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</si>
  <si>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</si>
  <si>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</si>
  <si>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</si>
  <si>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</si>
  <si>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</si>
  <si>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</si>
  <si>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</si>
  <si>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</si>
  <si>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</si>
  <si>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</si>
  <si>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</si>
  <si>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</si>
  <si>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</si>
  <si>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</si>
  <si>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</si>
  <si>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</si>
  <si>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</si>
  <si>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</si>
  <si>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</si>
  <si>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</si>
  <si>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</si>
  <si>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</si>
  <si>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</si>
  <si>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</si>
  <si>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</si>
  <si>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</si>
  <si>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</si>
  <si>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</si>
  <si>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</si>
  <si>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</si>
  <si>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</si>
  <si>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</si>
  <si>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</si>
  <si>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</si>
  <si>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</si>
  <si>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</si>
  <si>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</si>
  <si>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</si>
  <si>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</si>
  <si>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</si>
  <si>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</si>
  <si>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</si>
  <si>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</si>
  <si>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</si>
  <si>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</si>
  <si>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</si>
  <si>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</si>
  <si>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</si>
  <si>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</si>
  <si>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</si>
  <si>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</si>
  <si>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</si>
  <si>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</si>
  <si>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</si>
  <si>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</si>
  <si>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</si>
  <si>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</si>
  <si>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</si>
  <si>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</si>
  <si>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</si>
  <si>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</si>
  <si>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</si>
  <si>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</si>
  <si>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</si>
  <si>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</si>
  <si>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</si>
  <si>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</si>
  <si>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</si>
  <si>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</si>
  <si>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</si>
  <si>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</si>
  <si>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</si>
  <si>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</si>
  <si>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</si>
  <si>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</si>
  <si>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</si>
  <si>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</si>
  <si>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</si>
  <si>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</si>
  <si>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</si>
  <si>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</si>
  <si>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</si>
  <si>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</si>
  <si>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</si>
  <si>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</si>
  <si>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</si>
  <si>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</si>
  <si>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</si>
  <si>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</si>
  <si>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</si>
  <si>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</si>
  <si>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</si>
  <si>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</si>
  <si>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</si>
  <si>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</si>
  <si>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</si>
  <si>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</si>
  <si>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</si>
  <si>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</si>
  <si>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</si>
  <si>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</si>
  <si>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</si>
  <si>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</si>
  <si>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</si>
  <si>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</si>
  <si>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</si>
  <si>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</si>
  <si>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</si>
  <si>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</si>
  <si>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</si>
  <si>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</si>
  <si>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</si>
  <si>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</si>
  <si>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</si>
  <si>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</si>
  <si>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</si>
  <si>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</si>
  <si>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</si>
  <si>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</si>
  <si>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</si>
  <si>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</si>
  <si>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</si>
  <si>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</si>
  <si>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</si>
  <si>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</si>
  <si>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</si>
  <si>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</si>
  <si>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</si>
  <si>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</si>
  <si>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</si>
  <si>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</si>
  <si>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</si>
  <si>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</si>
  <si>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</si>
  <si>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</si>
  <si>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</si>
  <si>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</si>
  <si>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</si>
  <si>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</si>
  <si>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</si>
  <si>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</si>
  <si>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</si>
  <si>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</si>
  <si>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</si>
  <si>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</si>
  <si>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</si>
  <si>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</si>
  <si>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</si>
  <si>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</si>
  <si>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</si>
  <si>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</si>
  <si>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</si>
  <si>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</si>
  <si>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</si>
  <si>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</si>
  <si>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</si>
  <si>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</si>
  <si>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</si>
  <si>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</si>
  <si>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</si>
  <si>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</si>
  <si>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</si>
  <si>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</si>
  <si>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</si>
  <si>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</si>
  <si>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</si>
  <si>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</si>
  <si>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</si>
  <si>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</si>
  <si>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</si>
  <si>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</si>
  <si>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</si>
  <si>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</si>
  <si>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</si>
  <si>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</si>
  <si>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</si>
  <si>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</si>
  <si>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</si>
  <si>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</si>
  <si>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</si>
  <si>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</si>
  <si>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</si>
  <si>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</si>
  <si>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</si>
  <si>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</si>
  <si>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</si>
  <si>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</si>
  <si>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</si>
  <si>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</si>
  <si>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</si>
  <si>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</si>
  <si>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</si>
  <si>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</si>
  <si>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</si>
  <si>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</si>
  <si>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</si>
  <si>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</si>
  <si>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</si>
  <si>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</si>
  <si>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</si>
  <si>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</si>
  <si>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</si>
  <si>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</si>
  <si>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</si>
  <si>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</si>
  <si>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</si>
  <si>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</si>
  <si>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</si>
  <si>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</si>
  <si>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</si>
  <si>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</si>
  <si>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</si>
  <si>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</si>
  <si>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</si>
  <si>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</si>
  <si>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</si>
  <si>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</si>
  <si>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</si>
  <si>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</si>
  <si>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</si>
  <si>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</si>
  <si>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</si>
  <si>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</si>
  <si>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</si>
  <si>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</si>
  <si>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</si>
  <si>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</si>
  <si>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</si>
  <si>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</si>
  <si>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</si>
  <si>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</si>
  <si>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</si>
  <si>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</si>
  <si>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</si>
  <si>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</si>
  <si>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</si>
  <si>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</si>
  <si>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</si>
  <si>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</si>
  <si>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</si>
  <si>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</si>
  <si>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</si>
  <si>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</si>
  <si>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</si>
  <si>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</si>
  <si>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</si>
  <si>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</si>
  <si>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</si>
  <si>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</si>
  <si>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</si>
  <si>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</si>
  <si>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</si>
  <si>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</si>
  <si>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</si>
  <si>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</si>
  <si>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</si>
  <si>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</si>
  <si>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</si>
  <si>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</si>
  <si>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</si>
  <si>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</si>
  <si>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</si>
  <si>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</si>
  <si>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</si>
  <si>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</si>
  <si>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</si>
  <si>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</si>
  <si>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</si>
  <si>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</si>
  <si>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</si>
  <si>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</si>
  <si>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</si>
  <si>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</si>
  <si>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</si>
  <si>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</si>
  <si>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</si>
  <si>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</si>
  <si>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</si>
  <si>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</si>
  <si>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</si>
  <si>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</si>
  <si>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</si>
  <si>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</si>
  <si>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</si>
  <si>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</si>
  <si>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</si>
  <si>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</si>
  <si>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</si>
  <si>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</si>
  <si>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</si>
  <si>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</si>
  <si>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</si>
  <si>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</si>
  <si>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</si>
  <si>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</si>
  <si>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</si>
  <si>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</si>
  <si>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</si>
  <si>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</si>
  <si>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</si>
  <si>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</si>
  <si>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</si>
  <si>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</si>
  <si>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</si>
  <si>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</si>
  <si>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</si>
  <si>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</si>
  <si>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</si>
  <si>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</si>
  <si>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</si>
  <si>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</si>
  <si>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</si>
  <si>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</si>
  <si>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</si>
  <si>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</si>
  <si>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</si>
  <si>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</si>
  <si>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</si>
  <si>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</si>
  <si>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</si>
  <si>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</si>
  <si>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</si>
  <si>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</si>
  <si>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</si>
  <si>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</si>
  <si>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</si>
  <si>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</si>
  <si>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</si>
  <si>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</si>
  <si>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</si>
  <si>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</si>
  <si>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</si>
  <si>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</si>
  <si>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</si>
  <si>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</si>
  <si>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</si>
  <si>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</si>
  <si>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</si>
  <si>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</si>
  <si>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</si>
  <si>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</si>
  <si>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</si>
  <si>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</si>
  <si>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</si>
  <si>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</si>
  <si>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</si>
  <si>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</si>
  <si>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</si>
  <si>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</si>
  <si>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</si>
  <si>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</si>
  <si>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</si>
  <si>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</si>
  <si>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</si>
  <si>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</si>
  <si>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</si>
  <si>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</si>
  <si>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</si>
  <si>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</si>
  <si>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</si>
  <si>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</si>
  <si>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</si>
  <si>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</si>
  <si>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</si>
  <si>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</si>
  <si>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</si>
  <si>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</si>
  <si>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</si>
  <si>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</si>
  <si>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</si>
  <si>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</si>
  <si>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</si>
  <si>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</si>
  <si>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</si>
  <si>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</si>
  <si>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</si>
  <si>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</si>
  <si>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</si>
  <si>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</si>
  <si>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</si>
  <si>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</si>
  <si>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</si>
  <si>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</si>
  <si>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</si>
  <si>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</si>
  <si>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</si>
  <si>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</si>
  <si>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</si>
  <si>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</si>
  <si>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</si>
  <si>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</si>
  <si>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</si>
  <si>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</si>
  <si>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</si>
  <si>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</si>
  <si>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</si>
  <si>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</si>
  <si>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</si>
  <si>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</si>
  <si>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</si>
  <si>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</si>
  <si>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</si>
  <si>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</si>
  <si>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</si>
  <si>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</si>
  <si>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</si>
  <si>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</si>
  <si>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</si>
  <si>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</si>
  <si>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</si>
  <si>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</si>
  <si>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</si>
  <si>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</si>
  <si>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</si>
  <si>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</si>
  <si>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</si>
  <si>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</si>
  <si>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</si>
  <si>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</si>
  <si>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</si>
  <si>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</si>
  <si>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</si>
  <si>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</si>
  <si>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</si>
  <si>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</si>
  <si>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</si>
  <si>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</si>
  <si>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</si>
  <si>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</si>
  <si>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</si>
  <si>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</si>
  <si>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</si>
  <si>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</si>
  <si>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</si>
  <si>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</si>
  <si>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</si>
  <si>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</si>
  <si>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</si>
  <si>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</si>
  <si>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</si>
  <si>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</si>
  <si>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</si>
  <si>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</si>
  <si>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</si>
  <si>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</si>
  <si>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</si>
  <si>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</si>
  <si>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</si>
  <si>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</si>
  <si>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</si>
  <si>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</si>
  <si>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</si>
  <si>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</si>
  <si>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</si>
  <si>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</si>
  <si>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</si>
  <si>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</si>
  <si>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</si>
  <si>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</si>
  <si>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</si>
  <si>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</si>
  <si>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</si>
  <si>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</si>
  <si>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</si>
  <si>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</si>
  <si>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</si>
  <si>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</si>
  <si>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</si>
  <si>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</si>
  <si>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</si>
  <si>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</si>
  <si>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</si>
  <si>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</si>
  <si>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</si>
  <si>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</si>
  <si>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</si>
  <si>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</si>
  <si>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</si>
  <si>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</si>
  <si>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</si>
  <si>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</si>
  <si>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</si>
  <si>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</si>
  <si>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</si>
  <si>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</si>
  <si>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</si>
  <si>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</si>
  <si>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</si>
  <si>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</si>
  <si>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</si>
  <si>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</si>
  <si>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</si>
  <si>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</si>
  <si>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</si>
  <si>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</si>
  <si>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</si>
  <si>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</si>
  <si>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</si>
  <si>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</si>
  <si>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</si>
  <si>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</si>
  <si>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</si>
  <si>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</si>
  <si>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</si>
  <si>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</si>
  <si>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</si>
  <si>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</si>
  <si>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</si>
  <si>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</si>
  <si>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</si>
  <si>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</si>
  <si>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</si>
  <si>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</si>
  <si>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</si>
  <si>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</si>
  <si>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</si>
  <si>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</si>
  <si>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</si>
  <si>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</si>
  <si>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</si>
  <si>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</si>
  <si>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</si>
  <si>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</si>
  <si>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</si>
  <si>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</si>
  <si>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</si>
  <si>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</si>
  <si>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</si>
  <si>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</si>
  <si>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</si>
  <si>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</si>
  <si>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</si>
  <si>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</si>
  <si>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</si>
  <si>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</si>
  <si>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</si>
  <si>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</si>
  <si>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</si>
  <si>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</si>
  <si>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</si>
  <si>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</si>
  <si>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</si>
  <si>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</si>
  <si>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</si>
  <si>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</si>
  <si>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</si>
  <si>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</si>
  <si>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</si>
  <si>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</si>
  <si>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</si>
  <si>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</si>
  <si>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</si>
  <si>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</si>
  <si>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</si>
  <si>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</si>
  <si>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</si>
  <si>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</si>
  <si>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</si>
  <si>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</si>
  <si>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</si>
  <si>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</si>
  <si>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</si>
  <si>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</si>
  <si>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</si>
  <si>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</si>
  <si>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</si>
  <si>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</si>
  <si>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</si>
  <si>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</si>
  <si>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</si>
  <si>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</si>
  <si>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</si>
  <si>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</si>
  <si>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</si>
  <si>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</si>
  <si>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</si>
  <si>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</si>
  <si>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</si>
  <si>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</si>
  <si>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</si>
  <si>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</si>
  <si>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</si>
  <si>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</si>
  <si>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</si>
  <si>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</si>
  <si>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</si>
  <si>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</si>
  <si>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</si>
  <si>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</si>
  <si>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</si>
  <si>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</si>
  <si>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</si>
  <si>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</si>
  <si>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</si>
  <si>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</si>
  <si>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</si>
  <si>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</si>
  <si>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</si>
  <si>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</si>
  <si>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</si>
  <si>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</si>
  <si>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</si>
  <si>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</si>
  <si>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</si>
  <si>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</si>
  <si>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</si>
  <si>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</si>
  <si>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</si>
  <si>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</si>
  <si>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</si>
  <si>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</si>
  <si>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</si>
  <si>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</si>
  <si>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</si>
  <si>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</si>
  <si>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</si>
  <si>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</si>
  <si>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</si>
  <si>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</si>
  <si>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</si>
  <si>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</si>
  <si>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</si>
  <si>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</si>
  <si>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</si>
  <si>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</si>
  <si>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</si>
  <si>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</si>
  <si>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</si>
  <si>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</si>
  <si>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</si>
  <si>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</si>
  <si>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</si>
  <si>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</si>
  <si>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</si>
  <si>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</si>
  <si>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</si>
  <si>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</si>
  <si>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</si>
  <si>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</si>
  <si>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</si>
  <si>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</si>
  <si>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</si>
  <si>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</si>
  <si>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</si>
  <si>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</si>
  <si>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</si>
  <si>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</si>
  <si>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</si>
  <si>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</si>
  <si>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</si>
  <si>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</si>
  <si>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</si>
  <si>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</si>
  <si>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</si>
  <si>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</si>
  <si>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</si>
  <si>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</si>
  <si>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</si>
  <si>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</si>
  <si>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</si>
  <si>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</si>
  <si>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</si>
  <si>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</si>
  <si>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</si>
  <si>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</si>
  <si>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</si>
  <si>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</si>
  <si>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</si>
  <si>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</si>
  <si>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</si>
  <si>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</si>
  <si>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</si>
  <si>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</si>
  <si>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</si>
  <si>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</si>
  <si>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</si>
  <si>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</si>
  <si>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</si>
  <si>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</si>
  <si>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</si>
  <si>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</si>
  <si>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</si>
  <si>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</si>
  <si>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</si>
  <si>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</si>
  <si>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</si>
  <si>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</si>
  <si>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</si>
  <si>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</si>
  <si>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</si>
  <si>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</si>
  <si>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</si>
  <si>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</si>
  <si>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</si>
  <si>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</si>
  <si>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</si>
  <si>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</si>
  <si>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</si>
  <si>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</si>
  <si>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</si>
  <si>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</si>
  <si>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</si>
  <si>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</si>
  <si>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</si>
  <si>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</si>
  <si>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</si>
  <si>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</si>
  <si>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</si>
  <si>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</si>
  <si>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</si>
  <si>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</si>
  <si>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</si>
  <si>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</si>
  <si>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</si>
  <si>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</si>
  <si>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</si>
  <si>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</si>
  <si>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</si>
  <si>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</si>
  <si>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</si>
  <si>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</si>
  <si>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</si>
  <si>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</si>
  <si>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</si>
  <si>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</si>
  <si>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</si>
  <si>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</si>
  <si>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</si>
  <si>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</si>
  <si>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</si>
  <si>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</si>
  <si>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</si>
  <si>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</si>
  <si>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</si>
  <si>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</si>
  <si>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</si>
  <si>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</si>
  <si>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</si>
  <si>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</si>
  <si>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</si>
  <si>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</si>
  <si>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</si>
  <si>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</si>
  <si>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</si>
  <si>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</si>
  <si>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</si>
  <si>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</si>
  <si>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</si>
  <si>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</si>
  <si>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</si>
  <si>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</si>
  <si>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</si>
  <si>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</si>
  <si>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</si>
  <si>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</si>
  <si>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</si>
  <si>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</si>
  <si>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</si>
  <si>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</si>
  <si>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</si>
  <si>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</si>
  <si>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</si>
  <si>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</si>
  <si>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</si>
  <si>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</si>
  <si>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</si>
  <si>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</si>
  <si>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</si>
  <si>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</si>
  <si>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</si>
  <si>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</si>
  <si>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</si>
  <si>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</si>
  <si>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</si>
  <si>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</si>
  <si>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</si>
  <si>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</si>
  <si>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</si>
  <si>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</si>
  <si>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</si>
  <si>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</si>
  <si>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</si>
  <si>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</si>
  <si>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</si>
  <si>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</si>
  <si>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</si>
  <si>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</si>
  <si>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</si>
  <si>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</si>
  <si>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</si>
  <si>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</si>
  <si>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</si>
  <si>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</si>
  <si>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</si>
  <si>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</si>
  <si>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</si>
  <si>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</si>
  <si>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</si>
  <si>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</si>
  <si>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</si>
  <si>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</si>
  <si>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</si>
  <si>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</si>
  <si>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</si>
  <si>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</si>
  <si>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</si>
  <si>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</si>
  <si>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</si>
  <si>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</si>
  <si>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</si>
  <si>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</si>
  <si>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</si>
  <si>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</si>
  <si>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</si>
  <si>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</si>
  <si>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</si>
  <si>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</si>
  <si>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</si>
  <si>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</si>
  <si>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</si>
  <si>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</si>
  <si>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</si>
  <si>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</si>
  <si>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</si>
  <si>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</si>
  <si>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</si>
  <si>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</si>
  <si>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</si>
  <si>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</si>
  <si>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</si>
  <si>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</si>
  <si>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</si>
  <si>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</si>
  <si>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</si>
  <si>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</si>
  <si>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</si>
  <si>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</si>
  <si>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</si>
  <si>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</si>
  <si>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</si>
  <si>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</si>
  <si>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</si>
  <si>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</si>
  <si>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</si>
  <si>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</si>
  <si>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</si>
  <si>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</si>
  <si>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</si>
  <si>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</si>
  <si>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</si>
  <si>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</si>
  <si>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</si>
  <si>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</si>
  <si>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</si>
  <si>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</si>
  <si>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</si>
  <si>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</si>
  <si>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</si>
  <si>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</si>
  <si>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</si>
  <si>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</si>
  <si>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</si>
  <si>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</si>
  <si>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</si>
  <si>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</si>
  <si>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</si>
  <si>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</si>
  <si>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</si>
  <si>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</si>
  <si>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</si>
  <si>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</si>
  <si>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</si>
  <si>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</si>
  <si>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</si>
  <si>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</si>
  <si>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</si>
  <si>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</si>
  <si>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</si>
  <si>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</si>
  <si>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</si>
  <si>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</si>
  <si>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</si>
  <si>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</si>
  <si>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</si>
  <si>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</si>
  <si>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</si>
  <si>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</si>
  <si>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</si>
  <si>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</si>
  <si>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</si>
  <si>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</si>
  <si>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</si>
  <si>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</si>
  <si>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</si>
  <si>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</si>
  <si>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</si>
  <si>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</si>
  <si>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</si>
  <si>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</si>
  <si>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</si>
  <si>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</si>
  <si>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</si>
  <si>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</si>
  <si>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</si>
  <si>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</si>
  <si>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</si>
  <si>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</si>
  <si>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</si>
  <si>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</si>
  <si>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</si>
  <si>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</si>
  <si>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</si>
  <si>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</si>
  <si>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</si>
  <si>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</si>
  <si>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</si>
  <si>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</si>
  <si>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</si>
  <si>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</si>
  <si>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</si>
  <si>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</si>
  <si>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</si>
  <si>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</si>
  <si>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</si>
  <si>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</si>
  <si>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</si>
  <si>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</si>
  <si>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</si>
  <si>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</si>
  <si>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</si>
  <si>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</si>
  <si>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</si>
  <si>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</si>
  <si>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</si>
  <si>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</si>
  <si>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</si>
  <si>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</si>
  <si>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</si>
  <si>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</si>
  <si>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</si>
  <si>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</si>
  <si>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</si>
  <si>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</si>
  <si>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</si>
  <si>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</si>
  <si>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</si>
  <si>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</si>
  <si>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</si>
  <si>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</si>
  <si>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</si>
  <si>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</si>
  <si>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</si>
  <si>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</si>
  <si>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</si>
  <si>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</si>
  <si>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</si>
  <si>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</si>
  <si>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</si>
  <si>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</si>
  <si>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</si>
  <si>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</si>
  <si>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</si>
  <si>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</si>
  <si>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</si>
  <si>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</si>
  <si>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</si>
  <si>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</si>
  <si>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</si>
  <si>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</si>
  <si>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</si>
  <si>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</si>
  <si>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</si>
  <si>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</si>
  <si>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</si>
  <si>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</si>
  <si>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</si>
  <si>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</si>
  <si>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</si>
  <si>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</si>
  <si>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</si>
  <si>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</si>
  <si>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</si>
  <si>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</si>
  <si>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</si>
  <si>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</si>
  <si>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</si>
  <si>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</si>
  <si>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</si>
  <si>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</si>
  <si>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</si>
  <si>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</si>
  <si>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</si>
  <si>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</si>
  <si>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</si>
  <si>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</si>
  <si>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</si>
  <si>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</si>
  <si>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</si>
  <si>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</si>
  <si>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</si>
  <si>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</si>
  <si>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</si>
  <si>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</si>
  <si>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</si>
  <si>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</si>
  <si>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</si>
  <si>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</si>
  <si>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</si>
  <si>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</si>
  <si>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</si>
  <si>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</si>
  <si>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</si>
  <si>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</si>
  <si>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</si>
  <si>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</si>
  <si>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</si>
  <si>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</si>
  <si>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</si>
  <si>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</si>
  <si>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</si>
  <si>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</si>
  <si>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</si>
  <si>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</si>
  <si>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</si>
  <si>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</si>
  <si>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</si>
  <si>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</si>
  <si>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</si>
  <si>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</si>
  <si>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</si>
  <si>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</si>
  <si>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</si>
  <si>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</si>
  <si>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</si>
  <si>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</si>
  <si>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</si>
  <si>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</si>
  <si>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</si>
  <si>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</si>
  <si>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</si>
  <si>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</si>
  <si>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</si>
  <si>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</si>
  <si>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</si>
  <si>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</si>
  <si>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</si>
  <si>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</si>
  <si>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</si>
  <si>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</si>
  <si>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</si>
  <si>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</si>
  <si>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</si>
  <si>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</si>
  <si>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</si>
  <si>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</si>
  <si>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</si>
  <si>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</si>
  <si>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</si>
  <si>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</si>
  <si>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</si>
  <si>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</si>
  <si>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</si>
  <si>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</si>
  <si>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</si>
  <si>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</si>
  <si>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</si>
  <si>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</si>
  <si>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</si>
  <si>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</si>
  <si>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</si>
  <si>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</si>
  <si>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</si>
  <si>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</si>
  <si>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</si>
  <si>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</si>
  <si>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</si>
  <si>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</si>
  <si>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</si>
  <si>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</si>
  <si>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</si>
  <si>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</si>
  <si>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</si>
  <si>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</si>
  <si>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</si>
  <si>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</si>
  <si>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</si>
  <si>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</si>
  <si>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</si>
  <si>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</si>
  <si>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</si>
  <si>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</si>
  <si>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</si>
  <si>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</si>
  <si>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</si>
  <si>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</si>
  <si>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</si>
  <si>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</si>
  <si>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</si>
  <si>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</si>
  <si>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</si>
  <si>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</si>
  <si>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</si>
  <si>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</si>
  <si>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</si>
  <si>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</si>
  <si>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</si>
  <si>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</si>
  <si>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</si>
  <si>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</si>
  <si>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</si>
  <si>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</si>
  <si>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</si>
  <si>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</si>
  <si>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</si>
  <si>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</si>
  <si>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</si>
  <si>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</si>
  <si>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</si>
  <si>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</si>
  <si>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</si>
  <si>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</si>
  <si>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</si>
  <si>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</si>
  <si>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</si>
  <si>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</si>
  <si>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</si>
  <si>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</si>
  <si>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</si>
  <si>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</si>
  <si>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</si>
  <si>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</si>
  <si>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</si>
  <si>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</si>
  <si>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</si>
  <si>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</si>
  <si>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</si>
  <si>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</si>
  <si>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</si>
  <si>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</si>
  <si>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</si>
  <si>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</si>
  <si>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</si>
  <si>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</si>
  <si>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</si>
  <si>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</si>
  <si>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</si>
  <si>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</si>
  <si>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</si>
  <si>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</si>
  <si>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</si>
  <si>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</si>
  <si>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</si>
  <si>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</si>
  <si>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</si>
  <si>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</si>
  <si>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</si>
  <si>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</si>
  <si>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</si>
  <si>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</si>
  <si>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</si>
  <si>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</si>
  <si>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</si>
  <si>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</si>
  <si>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</si>
  <si>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</si>
  <si>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</si>
  <si>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</si>
  <si>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</si>
  <si>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</si>
  <si>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</si>
  <si>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</si>
  <si>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</si>
  <si>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</si>
  <si>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</si>
  <si>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</si>
  <si>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</si>
  <si>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</si>
  <si>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</si>
  <si>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</si>
  <si>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</si>
  <si>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</si>
  <si>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</si>
  <si>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</si>
  <si>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</si>
  <si>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</si>
  <si>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</si>
  <si>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</si>
  <si>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</si>
  <si>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</si>
  <si>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</si>
  <si>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</si>
  <si>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</si>
  <si>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</si>
  <si>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</si>
  <si>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</si>
  <si>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</si>
  <si>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</si>
  <si>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</si>
  <si>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</si>
  <si>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</si>
  <si>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</si>
  <si>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</si>
  <si>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</si>
  <si>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</si>
  <si>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</si>
  <si>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</si>
  <si>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</si>
  <si>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</si>
  <si>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</si>
  <si>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</si>
  <si>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</si>
  <si>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</si>
  <si>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</si>
  <si>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</si>
  <si>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</si>
  <si>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</si>
  <si>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</si>
  <si>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</si>
  <si>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</si>
  <si>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</si>
  <si>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</si>
  <si>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</si>
  <si>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</si>
  <si>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</si>
  <si>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</si>
  <si>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</si>
  <si>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</si>
  <si>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</si>
  <si>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</si>
  <si>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</si>
  <si>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</si>
  <si>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</si>
  <si>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</si>
  <si>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</si>
  <si>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</si>
  <si>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</si>
  <si>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</si>
  <si>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</si>
  <si>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</si>
  <si>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</si>
  <si>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</si>
  <si>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</si>
  <si>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</si>
  <si>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</si>
  <si>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</si>
  <si>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</si>
  <si>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</si>
  <si>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</si>
  <si>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</si>
  <si>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</si>
  <si>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</si>
  <si>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</si>
  <si>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</si>
  <si>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</si>
  <si>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</si>
  <si>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</si>
  <si>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</si>
  <si>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</si>
  <si>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</si>
  <si>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</si>
  <si>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</si>
  <si>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</si>
  <si>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</si>
  <si>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</si>
  <si>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</si>
  <si>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</si>
  <si>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</si>
  <si>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</si>
  <si>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</si>
  <si>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</si>
  <si>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</si>
  <si>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</si>
  <si>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</si>
  <si>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</si>
  <si>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</si>
  <si>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</si>
  <si>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</si>
  <si>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</si>
  <si>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</si>
  <si>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</si>
  <si>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</si>
  <si>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</si>
  <si>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</si>
  <si>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</si>
  <si>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</si>
  <si>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</si>
  <si>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</si>
  <si>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</si>
  <si>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</si>
  <si>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</si>
  <si>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</si>
  <si>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</si>
  <si>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</si>
  <si>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</si>
  <si>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</si>
  <si>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</si>
  <si>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</si>
  <si>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</si>
  <si>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</si>
  <si>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</si>
  <si>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</si>
  <si>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</si>
  <si>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</si>
  <si>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</si>
  <si>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</si>
  <si>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</si>
  <si>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</si>
  <si>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</si>
  <si>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</si>
  <si>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</si>
  <si>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</si>
  <si>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</si>
  <si>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</si>
  <si>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</si>
  <si>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</si>
  <si>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</si>
  <si>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</si>
  <si>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</si>
  <si>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</si>
  <si>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</si>
  <si>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</si>
  <si>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</si>
  <si>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</si>
  <si>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</si>
  <si>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</si>
  <si>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</si>
  <si>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</si>
  <si>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</si>
  <si>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</si>
  <si>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</si>
  <si>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</si>
  <si>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</si>
  <si>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</si>
  <si>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</si>
  <si>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</si>
  <si>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</si>
  <si>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</si>
  <si>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</si>
  <si>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</si>
  <si>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</si>
  <si>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</si>
  <si>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</si>
  <si>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</si>
  <si>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</si>
  <si>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</si>
  <si>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</si>
  <si>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</si>
  <si>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</si>
  <si>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</si>
  <si>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</si>
  <si>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</si>
  <si>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</si>
  <si>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</si>
  <si>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</si>
  <si>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</si>
  <si>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</si>
  <si>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</si>
  <si>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</si>
  <si>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</si>
  <si>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</si>
  <si>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</si>
  <si>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</si>
  <si>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</si>
  <si>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</si>
  <si>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</si>
  <si>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</si>
  <si>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</si>
  <si>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</si>
  <si>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</si>
  <si>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</si>
  <si>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</si>
  <si>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</si>
  <si>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</si>
  <si>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</si>
  <si>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</si>
  <si>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</si>
  <si>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</si>
  <si>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</si>
  <si>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</si>
  <si>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</si>
  <si>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</si>
  <si>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</si>
  <si>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</si>
  <si>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</si>
  <si>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</si>
  <si>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</si>
  <si>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</si>
  <si>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</si>
  <si>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</si>
  <si>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</si>
  <si>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</si>
  <si>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</si>
  <si>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</si>
  <si>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</si>
  <si>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</si>
  <si>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</si>
  <si>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</si>
  <si>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</si>
  <si>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</si>
  <si>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</si>
  <si>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</si>
  <si>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</si>
  <si>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</si>
  <si>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</si>
  <si>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</si>
  <si>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</si>
  <si>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</si>
  <si>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</si>
  <si>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</si>
  <si>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</si>
  <si>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</si>
  <si>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</si>
  <si>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</si>
  <si>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</si>
  <si>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</si>
  <si>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</si>
  <si>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</si>
  <si>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</si>
  <si>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</si>
  <si>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</si>
  <si>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</si>
  <si>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</si>
  <si>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</si>
  <si>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</si>
  <si>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</si>
  <si>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</si>
  <si>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</si>
  <si>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</si>
  <si>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</si>
  <si>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</si>
  <si>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</si>
  <si>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</si>
  <si>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</si>
  <si>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</si>
  <si>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</si>
  <si>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</si>
  <si>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</si>
  <si>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</si>
  <si>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</si>
  <si>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</si>
  <si>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</si>
  <si>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</si>
  <si>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</si>
  <si>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</si>
  <si>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</si>
  <si>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</si>
  <si>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</si>
  <si>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</si>
  <si>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</si>
  <si>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</si>
  <si>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</si>
  <si>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</si>
  <si>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</si>
  <si>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</si>
  <si>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</si>
  <si>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</si>
  <si>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</si>
  <si>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</si>
  <si>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</si>
  <si>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</si>
  <si>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</si>
  <si>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</si>
  <si>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</si>
  <si>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</si>
  <si>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</si>
  <si>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</si>
  <si>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</si>
  <si>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</si>
  <si>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</si>
  <si>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</si>
  <si>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</si>
  <si>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</si>
  <si>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</si>
  <si>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</si>
  <si>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</si>
  <si>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</si>
  <si>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</si>
  <si>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</si>
  <si>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</si>
  <si>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</si>
  <si>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</si>
  <si>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</si>
  <si>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</si>
  <si>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</si>
  <si>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</si>
  <si>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</si>
  <si>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</si>
  <si>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</si>
  <si>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</si>
  <si>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</si>
  <si>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</si>
  <si>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</si>
  <si>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</si>
  <si>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</si>
  <si>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</si>
  <si>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</si>
  <si>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</si>
  <si>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</si>
  <si>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</si>
  <si>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</si>
  <si>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</si>
  <si>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</si>
  <si>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</si>
  <si>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</si>
  <si>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</si>
  <si>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</si>
  <si>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</si>
  <si>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</si>
  <si>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</si>
  <si>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</si>
  <si>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</si>
  <si>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</si>
  <si>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</si>
  <si>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</si>
  <si>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</si>
  <si>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</si>
  <si>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</si>
  <si>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</si>
  <si>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</si>
  <si>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</si>
  <si>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</si>
  <si>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</si>
  <si>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</si>
  <si>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</si>
  <si>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</si>
  <si>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</si>
  <si>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</si>
  <si>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</si>
  <si>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</si>
  <si>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</si>
  <si>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</si>
  <si>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</si>
  <si>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</si>
  <si>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</si>
  <si>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</si>
  <si>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</si>
  <si>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</si>
  <si>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</si>
  <si>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</si>
  <si>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</si>
  <si>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</si>
  <si>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</si>
  <si>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</si>
  <si>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</si>
  <si>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</si>
  <si>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</si>
  <si>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</si>
  <si>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</si>
  <si>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</si>
  <si>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</si>
  <si>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</si>
  <si>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</si>
  <si>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</si>
  <si>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</si>
  <si>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</si>
  <si>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</si>
  <si>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</si>
  <si>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</si>
  <si>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</si>
  <si>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</si>
  <si>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</si>
  <si>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</si>
  <si>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</si>
  <si>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</si>
  <si>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</si>
  <si>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</si>
  <si>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</si>
  <si>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</si>
  <si>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</si>
  <si>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</si>
  <si>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</si>
  <si>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</si>
  <si>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</si>
  <si>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</si>
  <si>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</si>
  <si>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</si>
  <si>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</si>
  <si>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</si>
  <si>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</si>
  <si>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</si>
  <si>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</si>
  <si>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</si>
  <si>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</si>
  <si>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</si>
  <si>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</si>
  <si>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</si>
  <si>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</si>
  <si>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</si>
  <si>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</si>
  <si>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</si>
  <si>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</si>
  <si>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</si>
  <si>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</si>
  <si>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</si>
  <si>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</si>
  <si>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</si>
  <si>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</si>
  <si>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</si>
  <si>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</si>
  <si>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</si>
  <si>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</si>
  <si>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</si>
  <si>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</si>
  <si>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</si>
  <si>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</si>
  <si>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</si>
  <si>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</si>
  <si>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</si>
  <si>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</si>
  <si>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</si>
  <si>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</si>
  <si>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</si>
  <si>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</si>
  <si>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</si>
  <si>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</si>
  <si>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</si>
  <si>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</si>
  <si>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</si>
  <si>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</si>
  <si>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</si>
  <si>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</si>
  <si>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</si>
  <si>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</si>
  <si>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</si>
  <si>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</si>
  <si>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</si>
  <si>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</si>
  <si>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</si>
  <si>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</si>
  <si>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</si>
  <si>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</si>
  <si>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</si>
  <si>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</si>
  <si>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</si>
  <si>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</si>
  <si>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</si>
  <si>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</si>
  <si>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</si>
  <si>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</si>
  <si>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</si>
  <si>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</si>
  <si>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</si>
  <si>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</si>
  <si>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</si>
  <si>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</si>
  <si>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</si>
  <si>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</si>
  <si>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</si>
  <si>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</si>
  <si>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</si>
  <si>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</si>
  <si>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</si>
  <si>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</si>
  <si>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</si>
  <si>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</si>
  <si>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</si>
  <si>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</si>
  <si>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</si>
  <si>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</si>
  <si>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</si>
  <si>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</si>
  <si>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</si>
  <si>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</si>
  <si>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</si>
  <si>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</si>
  <si>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</si>
  <si>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</si>
  <si>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</si>
  <si>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</si>
  <si>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</si>
  <si>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</si>
  <si>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</si>
  <si>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</si>
  <si>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</si>
  <si>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</si>
  <si>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</si>
  <si>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</si>
  <si>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</si>
  <si>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</si>
  <si>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</si>
  <si>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</si>
  <si>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</si>
  <si>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</si>
  <si>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</si>
  <si>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</si>
  <si>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</si>
  <si>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</si>
  <si>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</si>
  <si>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</si>
  <si>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</si>
  <si>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</si>
  <si>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</si>
  <si>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</si>
  <si>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</si>
  <si>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</si>
  <si>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</si>
  <si>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</si>
  <si>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</si>
  <si>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</si>
  <si>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</si>
  <si>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</si>
  <si>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</si>
  <si>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</si>
  <si>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</si>
  <si>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</si>
  <si>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</si>
  <si>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</si>
  <si>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</si>
  <si>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</si>
  <si>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</si>
  <si>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</si>
  <si>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</si>
  <si>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</si>
  <si>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</si>
  <si>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</si>
  <si>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</si>
  <si>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</si>
  <si>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</si>
  <si>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</si>
  <si>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</si>
  <si>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</si>
  <si>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</si>
  <si>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</si>
  <si>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</si>
  <si>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</si>
  <si>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</si>
  <si>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</si>
  <si>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</si>
  <si>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</si>
  <si>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</si>
  <si>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</si>
  <si>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</si>
  <si>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</si>
  <si>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</si>
  <si>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</si>
  <si>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</si>
  <si>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</si>
  <si>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</si>
  <si>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</si>
  <si>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</si>
  <si>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</si>
  <si>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</si>
  <si>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</si>
  <si>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</si>
  <si>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</si>
  <si>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</si>
  <si>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</si>
  <si>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</si>
  <si>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</si>
  <si>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</si>
  <si>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</si>
  <si>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</si>
  <si>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</si>
  <si>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</si>
  <si>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</si>
  <si>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</si>
  <si>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</si>
  <si>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</si>
  <si>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</si>
  <si>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</si>
  <si>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</si>
  <si>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</si>
  <si>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</si>
  <si>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</si>
  <si>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</si>
  <si>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</si>
  <si>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</si>
  <si>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</si>
  <si>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</si>
  <si>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</si>
  <si>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</si>
  <si>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</si>
  <si>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</si>
  <si>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</si>
  <si>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</si>
  <si>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</si>
  <si>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</si>
  <si>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</si>
  <si>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</si>
  <si>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</si>
  <si>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</si>
  <si>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</si>
  <si>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</si>
  <si>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</si>
  <si>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</si>
  <si>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</si>
  <si>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</si>
  <si>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</si>
  <si>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</si>
  <si>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</si>
  <si>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</si>
  <si>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</si>
  <si>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</si>
  <si>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</si>
  <si>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</si>
  <si>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</si>
  <si>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</si>
  <si>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</si>
  <si>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</si>
  <si>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</si>
  <si>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</si>
  <si>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</si>
  <si>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</si>
  <si>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</si>
  <si>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</si>
  <si>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</si>
  <si>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</si>
  <si>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</si>
  <si>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</si>
  <si>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</si>
  <si>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</si>
  <si>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</si>
  <si>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</si>
  <si>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</si>
  <si>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</si>
  <si>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</si>
  <si>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</si>
  <si>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</si>
  <si>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</si>
  <si>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</si>
  <si>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</si>
  <si>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</si>
  <si>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</si>
  <si>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</si>
  <si>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</si>
  <si>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</si>
  <si>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</si>
  <si>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</si>
  <si>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</si>
  <si>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</si>
  <si>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</si>
  <si>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</si>
  <si>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</si>
  <si>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</si>
  <si>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</si>
  <si>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</si>
  <si>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</si>
  <si>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</si>
  <si>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</si>
  <si>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</si>
  <si>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</si>
  <si>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</si>
  <si>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</si>
  <si>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</si>
  <si>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</si>
  <si>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</si>
  <si>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</si>
  <si>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</si>
  <si>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</si>
  <si>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</si>
  <si>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</si>
  <si>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</si>
  <si>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</si>
  <si>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</si>
  <si>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</si>
  <si>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</si>
  <si>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</si>
  <si>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</si>
  <si>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</si>
  <si>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</si>
  <si>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</si>
  <si>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</si>
  <si>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</si>
  <si>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</si>
  <si>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</si>
  <si>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</si>
  <si>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</si>
  <si>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</si>
  <si>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</si>
  <si>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</si>
  <si>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</si>
  <si>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</si>
  <si>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</si>
  <si>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</si>
  <si>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</si>
  <si>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</si>
  <si>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</si>
  <si>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</si>
  <si>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</si>
  <si>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</si>
  <si>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</si>
  <si>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</si>
  <si>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</si>
  <si>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</si>
  <si>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</si>
  <si>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</si>
  <si>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</si>
  <si>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</si>
  <si>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</si>
  <si>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</si>
  <si>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</si>
  <si>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</si>
  <si>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</si>
  <si>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</si>
  <si>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</si>
  <si>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</si>
  <si>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</si>
  <si>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</si>
  <si>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</si>
  <si>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</si>
  <si>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</si>
  <si>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</si>
  <si>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</si>
  <si>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</si>
  <si>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</si>
  <si>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</si>
  <si>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</si>
  <si>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</si>
  <si>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</si>
  <si>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</si>
  <si>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</si>
  <si>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</si>
  <si>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</si>
  <si>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</si>
  <si>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</si>
  <si>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</si>
  <si>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</si>
  <si>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</si>
  <si>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</si>
  <si>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</si>
  <si>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</si>
  <si>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</si>
  <si>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</si>
  <si>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</si>
  <si>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</si>
  <si>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</si>
  <si>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</si>
  <si>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</si>
  <si>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</si>
  <si>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</si>
  <si>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</si>
  <si>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</si>
  <si>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</si>
  <si>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</si>
  <si>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</si>
  <si>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</si>
  <si>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</si>
  <si>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</si>
  <si>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</si>
  <si>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</si>
  <si>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</si>
  <si>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</si>
  <si>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</si>
  <si>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</si>
  <si>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</si>
  <si>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</si>
  <si>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</si>
  <si>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</si>
  <si>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</si>
  <si>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</si>
  <si>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</si>
  <si>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</si>
  <si>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</si>
  <si>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</si>
  <si>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</si>
  <si>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</si>
  <si>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</si>
  <si>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</si>
  <si>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</si>
  <si>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</si>
  <si>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</si>
  <si>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</si>
  <si>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</si>
  <si>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</si>
  <si>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</si>
  <si>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</si>
  <si>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</si>
  <si>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</si>
  <si>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</si>
  <si>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</si>
  <si>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</si>
  <si>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</si>
  <si>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</si>
  <si>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</si>
  <si>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</si>
  <si>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</si>
  <si>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</si>
  <si>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</si>
  <si>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</si>
  <si>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</si>
  <si>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</si>
  <si>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</si>
  <si>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</si>
  <si>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</si>
  <si>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</si>
  <si>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</si>
  <si>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</si>
  <si>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</si>
  <si>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</si>
  <si>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</si>
  <si>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</si>
  <si>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</si>
  <si>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</si>
  <si>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</si>
  <si>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</si>
  <si>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</si>
  <si>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</si>
  <si>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</si>
  <si>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</si>
  <si>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</si>
  <si>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</si>
  <si>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</si>
  <si>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</si>
  <si>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</si>
  <si>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</si>
  <si>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</si>
  <si>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</si>
  <si>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</si>
  <si>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</si>
  <si>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</si>
  <si>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</si>
  <si>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</si>
  <si>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</si>
  <si>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</si>
  <si>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</si>
  <si>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</si>
  <si>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</si>
  <si>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</si>
  <si>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</si>
  <si>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</si>
  <si>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</si>
  <si>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</si>
  <si>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</si>
  <si>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</si>
  <si>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</si>
  <si>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</si>
  <si>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</si>
  <si>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</si>
  <si>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</si>
  <si>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</si>
  <si>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</si>
  <si>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</si>
  <si>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</si>
  <si>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</si>
  <si>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</si>
  <si>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</si>
  <si>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</si>
  <si>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</si>
  <si>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</si>
  <si>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</si>
  <si>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</si>
  <si>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</si>
  <si>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</si>
  <si>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</si>
  <si>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</si>
  <si>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</si>
  <si>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</si>
  <si>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</si>
  <si>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</si>
  <si>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</si>
  <si>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</si>
  <si>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</si>
  <si>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</si>
  <si>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</si>
  <si>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</si>
  <si>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</si>
  <si>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</si>
  <si>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</si>
  <si>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</si>
  <si>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</si>
  <si>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</si>
  <si>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</si>
  <si>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</si>
  <si>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</si>
  <si>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</si>
  <si>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</si>
  <si>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</si>
  <si>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</si>
  <si>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</si>
  <si>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</si>
  <si>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</si>
  <si>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</si>
  <si>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</si>
  <si>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</si>
  <si>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</si>
  <si>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</si>
  <si>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</si>
  <si>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</si>
  <si>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</si>
  <si>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</si>
  <si>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</si>
  <si>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</si>
  <si>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</si>
  <si>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</si>
  <si>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</si>
  <si>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</si>
  <si>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</si>
  <si>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</si>
  <si>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</si>
  <si>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</si>
  <si>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</si>
  <si>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</si>
  <si>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</si>
  <si>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</si>
  <si>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</si>
  <si>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</si>
  <si>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</si>
  <si>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</si>
  <si>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</si>
  <si>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</si>
  <si>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</si>
  <si>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</si>
  <si>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</si>
  <si>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</si>
  <si>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</si>
  <si>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</si>
  <si>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</si>
  <si>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</si>
  <si>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</si>
  <si>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</si>
  <si>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</si>
  <si>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</si>
  <si>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</si>
  <si>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</si>
  <si>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</si>
  <si>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</si>
  <si>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</si>
  <si>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</si>
  <si>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</si>
  <si>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</si>
  <si>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</si>
  <si>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</si>
  <si>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</si>
  <si>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</si>
  <si>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</si>
  <si>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</si>
  <si>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</si>
  <si>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</si>
  <si>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</si>
  <si>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</si>
  <si>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</si>
  <si>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</si>
  <si>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</si>
  <si>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</si>
  <si>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</si>
  <si>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</si>
  <si>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</si>
  <si>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</si>
  <si>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</si>
  <si>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</si>
  <si>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</si>
  <si>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</si>
  <si>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</si>
  <si>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</si>
  <si>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</si>
  <si>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</si>
  <si>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</si>
  <si>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</si>
  <si>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</si>
  <si>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</si>
  <si>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</si>
  <si>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</si>
  <si>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</si>
  <si>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</si>
  <si>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</si>
  <si>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</si>
  <si>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</si>
  <si>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</si>
  <si>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</si>
  <si>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</si>
  <si>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</si>
  <si>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</si>
  <si>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</si>
  <si>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</si>
  <si>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</si>
  <si>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</si>
  <si>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</si>
  <si>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</si>
  <si>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</si>
  <si>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</si>
  <si>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</si>
  <si>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</si>
  <si>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</si>
  <si>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</si>
  <si>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</si>
  <si>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</si>
  <si>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</si>
  <si>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</si>
  <si>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</si>
  <si>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</si>
  <si>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</si>
  <si>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</si>
  <si>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</si>
  <si>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</si>
  <si>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</si>
  <si>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</si>
  <si>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</si>
  <si>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</si>
  <si>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</si>
  <si>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</si>
  <si>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</si>
  <si>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</si>
  <si>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</si>
  <si>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</si>
  <si>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</si>
  <si>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</si>
  <si>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</si>
  <si>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</si>
  <si>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</si>
  <si>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</si>
  <si>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</si>
  <si>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</si>
  <si>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</si>
  <si>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</si>
  <si>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</si>
  <si>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</si>
  <si>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</si>
  <si>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</si>
  <si>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</si>
  <si>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</si>
  <si>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</si>
  <si>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</si>
  <si>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</si>
  <si>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</si>
  <si>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</si>
  <si>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</si>
  <si>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</si>
  <si>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</si>
  <si>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</si>
  <si>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</si>
  <si>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</si>
  <si>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</si>
  <si>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</si>
  <si>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</si>
  <si>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</si>
  <si>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</si>
  <si>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</si>
  <si>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</si>
  <si>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</si>
  <si>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</si>
  <si>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</si>
  <si>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</si>
  <si>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</si>
  <si>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</si>
  <si>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</si>
  <si>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</si>
  <si>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</si>
  <si>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</si>
  <si>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</si>
  <si>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</si>
  <si>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</si>
  <si>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</si>
  <si>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</si>
  <si>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</si>
  <si>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</si>
  <si>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</si>
  <si>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</si>
  <si>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</si>
  <si>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</si>
  <si>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</si>
  <si>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</si>
  <si>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</si>
  <si>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</si>
  <si>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</si>
  <si>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</si>
  <si>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</si>
  <si>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</si>
  <si>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</si>
  <si>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</si>
  <si>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</si>
  <si>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</si>
  <si>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</si>
  <si>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</si>
  <si>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</si>
  <si>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</si>
  <si>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</si>
  <si>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</si>
  <si>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</si>
  <si>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</si>
  <si>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</si>
  <si>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</si>
  <si>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</si>
  <si>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</si>
  <si>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</si>
  <si>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</si>
  <si>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</si>
  <si>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</si>
  <si>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</si>
  <si>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</si>
  <si>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</si>
  <si>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</si>
  <si>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</si>
  <si>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</si>
  <si>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</si>
  <si>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</si>
  <si>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</si>
  <si>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</si>
  <si>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</si>
  <si>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</si>
  <si>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</si>
  <si>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</si>
  <si>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</si>
  <si>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</si>
  <si>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</si>
  <si>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</si>
  <si>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</si>
  <si>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</si>
  <si>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</si>
  <si>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</si>
  <si>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</si>
  <si>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</si>
  <si>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</si>
  <si>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</si>
  <si>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</si>
  <si>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</si>
  <si>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</si>
  <si>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</si>
  <si>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</si>
  <si>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</si>
  <si>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</si>
  <si>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</si>
  <si>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</si>
  <si>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</si>
  <si>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</si>
  <si>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</si>
  <si>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</si>
  <si>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</si>
  <si>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</si>
  <si>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</si>
  <si>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</si>
  <si>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</si>
  <si>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</si>
  <si>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</si>
  <si>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</si>
  <si>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</si>
  <si>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</si>
  <si>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</si>
  <si>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</si>
  <si>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</si>
  <si>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</si>
  <si>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</si>
  <si>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</si>
  <si>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</si>
  <si>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</si>
  <si>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</si>
  <si>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</si>
  <si>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</si>
  <si>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</si>
  <si>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</si>
  <si>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</si>
  <si>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</si>
  <si>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</si>
  <si>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</si>
  <si>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</si>
  <si>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</si>
  <si>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</si>
  <si>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</si>
  <si>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</si>
  <si>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</si>
  <si>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</si>
  <si>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</si>
  <si>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</si>
  <si>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</si>
  <si>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</si>
  <si>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</si>
  <si>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</si>
  <si>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</si>
  <si>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</si>
  <si>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</si>
  <si>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</si>
  <si>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</si>
  <si>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</si>
  <si>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</si>
  <si>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</si>
  <si>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</si>
  <si>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</si>
  <si>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</si>
  <si>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</si>
  <si>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</si>
  <si>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</si>
  <si>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</si>
  <si>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</si>
  <si>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</si>
  <si>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</si>
  <si>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</si>
  <si>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</si>
  <si>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</si>
  <si>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</si>
  <si>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</si>
  <si>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</si>
  <si>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</si>
  <si>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</si>
  <si>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</si>
  <si>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</si>
  <si>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</si>
  <si>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</si>
  <si>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</si>
  <si>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</si>
  <si>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</si>
  <si>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</si>
  <si>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</si>
  <si>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</si>
  <si>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</si>
  <si>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</si>
  <si>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</si>
  <si>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</si>
  <si>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</si>
  <si>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</si>
  <si>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</si>
  <si>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</si>
  <si>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</si>
  <si>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</si>
  <si>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</si>
  <si>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</si>
  <si>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</si>
  <si>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</si>
  <si>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</si>
  <si>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</si>
  <si>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</si>
  <si>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</si>
  <si>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</si>
  <si>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</si>
  <si>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</si>
  <si>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</si>
  <si>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</si>
  <si>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</si>
  <si>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</si>
  <si>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</si>
  <si>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</si>
  <si>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</si>
  <si>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</si>
  <si>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</si>
  <si>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</si>
  <si>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</si>
  <si>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</si>
  <si>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</si>
  <si>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</si>
  <si>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</si>
  <si>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</si>
  <si>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</si>
  <si>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</si>
  <si>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</si>
  <si>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</si>
  <si>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</si>
  <si>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</si>
  <si>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</si>
  <si>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</si>
  <si>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</si>
  <si>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</si>
  <si>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</si>
  <si>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</si>
  <si>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</si>
  <si>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</si>
  <si>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</si>
  <si>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</si>
  <si>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</si>
  <si>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</si>
  <si>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</si>
  <si>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</si>
  <si>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</si>
  <si>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</si>
  <si>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</si>
  <si>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</si>
  <si>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</si>
  <si>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</si>
  <si>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</si>
  <si>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</si>
  <si>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</si>
  <si>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</si>
  <si>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</si>
  <si>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</si>
  <si>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</si>
  <si>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</si>
  <si>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</si>
  <si>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</si>
  <si>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</si>
  <si>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</si>
  <si>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</si>
  <si>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</si>
  <si>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</si>
  <si>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</si>
  <si>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</si>
  <si>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</si>
  <si>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</si>
  <si>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</si>
  <si>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</si>
  <si>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</si>
  <si>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</si>
  <si>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</si>
  <si>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</si>
  <si>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</si>
  <si>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</si>
  <si>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</si>
  <si>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</si>
  <si>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</si>
  <si>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</si>
  <si>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</si>
  <si>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</si>
  <si>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</si>
  <si>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</si>
  <si>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</si>
  <si>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</si>
  <si>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</si>
  <si>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</si>
  <si>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</si>
  <si>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</si>
  <si>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</si>
  <si>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</si>
  <si>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</si>
  <si>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</si>
  <si>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</si>
  <si>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</si>
  <si>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</si>
  <si>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</si>
  <si>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</si>
  <si>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</si>
  <si>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</si>
  <si>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</si>
  <si>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</si>
  <si>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</si>
  <si>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</si>
  <si>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</si>
  <si>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</si>
  <si>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</si>
  <si>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</si>
  <si>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</si>
  <si>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</si>
  <si>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</si>
  <si>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</si>
  <si>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</si>
  <si>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</si>
  <si>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</si>
  <si>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</si>
  <si>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</si>
  <si>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</si>
  <si>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</si>
  <si>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</si>
  <si>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</si>
  <si>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</si>
  <si>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</si>
  <si>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</si>
  <si>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</si>
  <si>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</si>
  <si>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</si>
  <si>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</si>
  <si>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</si>
  <si>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</si>
  <si>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</si>
  <si>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</si>
  <si>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</si>
  <si>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</si>
  <si>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</si>
  <si>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</si>
  <si>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</si>
  <si>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</si>
  <si>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</si>
  <si>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</si>
  <si>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</si>
  <si>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</si>
  <si>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</si>
  <si>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</si>
  <si>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</si>
  <si>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</si>
  <si>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</si>
  <si>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</si>
  <si>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</si>
  <si>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</si>
  <si>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</si>
  <si>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</si>
  <si>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</si>
  <si>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</si>
  <si>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</si>
  <si>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</si>
  <si>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</si>
  <si>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</si>
  <si>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</si>
  <si>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</si>
  <si>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</si>
  <si>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</si>
  <si>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</si>
  <si>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</si>
  <si>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</si>
  <si>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</si>
  <si>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</si>
  <si>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</si>
  <si>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</si>
  <si>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</si>
  <si>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</si>
  <si>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</si>
  <si>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</si>
  <si>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</si>
  <si>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</si>
  <si>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</si>
  <si>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</si>
  <si>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</si>
  <si>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</si>
  <si>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</si>
  <si>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</si>
  <si>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</si>
  <si>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</si>
  <si>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</si>
  <si>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</si>
  <si>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</si>
  <si>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</si>
  <si>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</si>
  <si>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</si>
  <si>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</si>
  <si>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</si>
  <si>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</si>
  <si>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</si>
  <si>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</si>
  <si>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</si>
  <si>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</si>
  <si>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</si>
  <si>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</si>
  <si>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</si>
  <si>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</si>
  <si>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</si>
  <si>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</si>
  <si>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</si>
  <si>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</si>
  <si>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</si>
  <si>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</si>
  <si>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</si>
  <si>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</si>
  <si>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</si>
  <si>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</si>
  <si>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</si>
  <si>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</si>
  <si>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</si>
  <si>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</si>
  <si>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</si>
  <si>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</si>
  <si>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</si>
  <si>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</si>
  <si>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</si>
  <si>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</si>
  <si>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</si>
  <si>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</si>
  <si>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</si>
  <si>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</si>
  <si>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</si>
  <si>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</si>
  <si>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</si>
  <si>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</si>
  <si>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</si>
  <si>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</si>
  <si>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</si>
  <si>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</si>
  <si>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</si>
  <si>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</si>
  <si>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</si>
  <si>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</si>
  <si>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</si>
  <si>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</si>
  <si>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</si>
  <si>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</si>
  <si>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</si>
  <si>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</si>
  <si>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</si>
  <si>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</si>
  <si>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</si>
  <si>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</si>
  <si>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</si>
  <si>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</si>
  <si>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</si>
  <si>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</si>
  <si>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</si>
  <si>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</si>
  <si>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</si>
  <si>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</si>
  <si>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</si>
  <si>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</si>
  <si>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</si>
  <si>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</si>
  <si>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</si>
  <si>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</si>
  <si>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</si>
  <si>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</si>
  <si>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</si>
  <si>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</si>
  <si>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</si>
  <si>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</si>
  <si>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</si>
  <si>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</si>
  <si>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</si>
  <si>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</si>
  <si>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</si>
  <si>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</si>
  <si>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</si>
  <si>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</si>
  <si>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</si>
  <si>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</si>
  <si>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</si>
  <si>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</si>
  <si>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</si>
  <si>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</si>
  <si>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</si>
  <si>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</si>
  <si>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</si>
  <si>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</si>
  <si>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</si>
  <si>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</si>
  <si>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</si>
  <si>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</si>
  <si>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</si>
  <si>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</si>
  <si>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</si>
  <si>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</si>
  <si>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</si>
  <si>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</si>
  <si>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</si>
  <si>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</si>
  <si>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</si>
  <si>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</si>
  <si>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</si>
  <si>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</si>
  <si>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</si>
  <si>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</si>
  <si>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</si>
  <si>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</si>
  <si>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</si>
  <si>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</si>
  <si>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</si>
  <si>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</si>
  <si>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</si>
  <si>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</si>
  <si>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</si>
  <si>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</si>
  <si>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</si>
  <si>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</si>
  <si>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</si>
  <si>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</si>
  <si>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</si>
  <si>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</si>
  <si>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</si>
  <si>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</si>
  <si>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</si>
  <si>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</si>
  <si>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</si>
  <si>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</si>
  <si>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</si>
  <si>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</si>
  <si>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</si>
  <si>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</si>
  <si>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</si>
  <si>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</si>
  <si>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</si>
  <si>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</si>
  <si>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</si>
  <si>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</si>
  <si>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</si>
  <si>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</si>
  <si>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</si>
  <si>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</si>
  <si>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</si>
  <si>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</si>
  <si>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</si>
  <si>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</si>
  <si>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</si>
  <si>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</si>
  <si>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</si>
  <si>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</si>
  <si>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</si>
  <si>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</si>
  <si>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</si>
  <si>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</si>
  <si>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</si>
  <si>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</si>
  <si>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</si>
  <si>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</si>
  <si>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</si>
  <si>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</si>
  <si>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</si>
  <si>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</si>
  <si>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</si>
  <si>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</si>
  <si>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</si>
  <si>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</si>
  <si>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</si>
  <si>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</si>
  <si>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</si>
  <si>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</si>
  <si>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</si>
  <si>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</si>
  <si>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</si>
  <si>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</si>
  <si>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</si>
  <si>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</si>
  <si>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</si>
  <si>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</si>
  <si>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</si>
  <si>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</si>
  <si>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</si>
  <si>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</si>
  <si>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</si>
  <si>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</si>
  <si>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</si>
  <si>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</si>
  <si>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</si>
  <si>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</si>
  <si>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</si>
  <si>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</si>
  <si>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</si>
  <si>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</si>
  <si>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</si>
  <si>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</si>
  <si>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</si>
  <si>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</si>
  <si>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</si>
  <si>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</si>
  <si>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</si>
  <si>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</si>
  <si>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</si>
  <si>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</si>
  <si>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</si>
  <si>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</si>
  <si>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</si>
  <si>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</si>
  <si>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</si>
  <si>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</si>
  <si>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</si>
  <si>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</si>
  <si>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</si>
  <si>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</si>
  <si>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</si>
  <si>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</si>
  <si>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</si>
  <si>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</si>
  <si>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</si>
  <si>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</si>
  <si>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</si>
  <si>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</si>
  <si>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</si>
  <si>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</si>
  <si>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</si>
  <si>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</si>
  <si>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</si>
  <si>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</si>
  <si>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</si>
  <si>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</si>
  <si>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</si>
  <si>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</si>
  <si>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</si>
  <si>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</si>
  <si>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</si>
  <si>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</si>
  <si>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</si>
  <si>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</si>
  <si>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</si>
  <si>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</si>
  <si>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</si>
  <si>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</si>
  <si>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</si>
  <si>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</si>
  <si>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</si>
  <si>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</si>
  <si>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</si>
  <si>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</si>
  <si>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</si>
  <si>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</si>
  <si>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</si>
  <si>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</si>
  <si>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</si>
  <si>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</si>
  <si>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</si>
  <si>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</si>
  <si>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</si>
  <si>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</si>
  <si>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</si>
  <si>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</si>
  <si>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</si>
  <si>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</si>
  <si>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</si>
  <si>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</si>
  <si>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</si>
  <si>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</si>
  <si>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</si>
  <si>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</si>
  <si>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</si>
  <si>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</si>
  <si>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</si>
  <si>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</si>
  <si>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</si>
  <si>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</si>
  <si>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</si>
  <si>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</si>
  <si>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</si>
  <si>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</si>
  <si>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</si>
  <si>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</si>
  <si>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</si>
  <si>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</si>
  <si>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</si>
  <si>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</si>
  <si>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</si>
  <si>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</si>
  <si>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</si>
  <si>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</si>
  <si>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</si>
  <si>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</si>
  <si>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</si>
  <si>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</si>
  <si>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</si>
  <si>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</si>
  <si>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</si>
  <si>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</si>
  <si>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</si>
  <si>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</si>
  <si>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</si>
  <si>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</si>
  <si>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</si>
  <si>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</si>
  <si>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</si>
  <si>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</si>
  <si>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</si>
  <si>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</si>
  <si>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</si>
  <si>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</si>
  <si>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</si>
  <si>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</si>
  <si>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</si>
  <si>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</si>
  <si>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</si>
  <si>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</si>
  <si>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</si>
  <si>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</si>
  <si>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</si>
  <si>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</si>
  <si>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</si>
  <si>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</si>
  <si>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</si>
  <si>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</si>
  <si>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</si>
  <si>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</si>
  <si>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</si>
  <si>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</si>
  <si>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</si>
  <si>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</si>
  <si>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</si>
  <si>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</si>
  <si>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</si>
  <si>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</si>
  <si>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</si>
  <si>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</si>
  <si>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</si>
  <si>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</si>
  <si>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</si>
  <si>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</si>
  <si>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</si>
  <si>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</si>
  <si>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</si>
  <si>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</si>
  <si>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</si>
  <si>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</si>
  <si>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</si>
  <si>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</si>
  <si>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</si>
  <si>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</si>
  <si>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</si>
  <si>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</si>
  <si>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</si>
  <si>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</si>
  <si>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</si>
  <si>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</si>
  <si>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</si>
  <si>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</si>
  <si>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</si>
  <si>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</si>
  <si>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</si>
  <si>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</si>
  <si>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</si>
  <si>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</si>
  <si>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</si>
  <si>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</si>
  <si>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</si>
  <si>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</si>
  <si>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</si>
  <si>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</si>
  <si>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</si>
  <si>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</si>
  <si>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</si>
  <si>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</si>
  <si>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</si>
  <si>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</si>
  <si>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</si>
  <si>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</si>
  <si>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</si>
  <si>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</si>
  <si>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</si>
  <si>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</si>
  <si>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</si>
  <si>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</si>
  <si>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</si>
  <si>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</si>
  <si>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</si>
  <si>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</si>
  <si>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</si>
  <si>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</si>
  <si>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</si>
  <si>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</si>
  <si>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</si>
  <si>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</si>
  <si>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</si>
  <si>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</si>
  <si>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</si>
  <si>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</si>
  <si>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</si>
  <si>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</si>
  <si>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</si>
  <si>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</si>
  <si>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</si>
  <si>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</si>
  <si>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</si>
  <si>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</si>
  <si>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</si>
  <si>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</si>
  <si>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</si>
  <si>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</si>
  <si>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</si>
  <si>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</si>
  <si>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</si>
  <si>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</si>
  <si>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</si>
  <si>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</si>
  <si>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</si>
  <si>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</si>
  <si>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</si>
  <si>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</si>
  <si>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</si>
  <si>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</si>
  <si>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</si>
  <si>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</si>
  <si>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</si>
  <si>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</si>
  <si>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</si>
  <si>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</si>
  <si>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</si>
  <si>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</si>
  <si>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</si>
  <si>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</si>
  <si>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</si>
  <si>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</si>
  <si>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</si>
  <si>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</si>
  <si>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</si>
  <si>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</si>
  <si>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</si>
  <si>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</si>
  <si>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</si>
  <si>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</si>
  <si>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</si>
  <si>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</si>
  <si>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</si>
  <si>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</si>
  <si>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</si>
  <si>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</si>
  <si>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</si>
  <si>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</si>
  <si>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</si>
  <si>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</si>
  <si>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</si>
  <si>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</si>
  <si>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</si>
  <si>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</si>
  <si>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</si>
  <si>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</si>
  <si>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</si>
  <si>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</si>
  <si>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</si>
  <si>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</si>
  <si>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</si>
  <si>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</si>
  <si>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</si>
  <si>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</si>
  <si>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</si>
  <si>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</si>
  <si>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</si>
  <si>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</si>
  <si>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</si>
  <si>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</si>
  <si>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</si>
  <si>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</si>
  <si>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</si>
  <si>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</si>
  <si>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</si>
  <si>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</si>
  <si>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</si>
  <si>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</si>
  <si>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</si>
  <si>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</si>
  <si>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</si>
  <si>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</si>
  <si>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</si>
  <si>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</si>
  <si>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</si>
  <si>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</si>
  <si>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</si>
  <si>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</si>
  <si>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</si>
  <si>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</si>
  <si>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</si>
  <si>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</si>
  <si>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</si>
  <si>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</si>
  <si>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</si>
  <si>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</si>
  <si>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</si>
  <si>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</si>
  <si>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</si>
  <si>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</si>
  <si>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</si>
  <si>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</si>
  <si>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</si>
  <si>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</si>
  <si>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</si>
  <si>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</si>
  <si>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</si>
  <si>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</si>
  <si>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</si>
  <si>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</si>
  <si>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</si>
  <si>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</si>
  <si>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</si>
  <si>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</si>
  <si>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</si>
  <si>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</si>
  <si>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</si>
  <si>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</si>
  <si>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</si>
  <si>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</si>
  <si>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</si>
  <si>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</si>
  <si>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</si>
  <si>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</si>
  <si>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</si>
  <si>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</si>
  <si>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</si>
  <si>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</si>
  <si>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</si>
  <si>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</si>
  <si>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</si>
  <si>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</si>
  <si>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</si>
  <si>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</si>
  <si>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</si>
  <si>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</si>
  <si>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</si>
  <si>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</si>
  <si>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</si>
  <si>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</si>
  <si>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</si>
  <si>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</si>
  <si>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</si>
  <si>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</si>
  <si>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</si>
  <si>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</si>
  <si>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</si>
  <si>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</si>
  <si>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</si>
  <si>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</si>
  <si>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</si>
  <si>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</si>
  <si>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</si>
  <si>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</si>
  <si>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</si>
  <si>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</si>
  <si>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</si>
  <si>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</si>
  <si>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</si>
  <si>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</si>
  <si>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</si>
  <si>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</si>
  <si>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</si>
  <si>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</si>
  <si>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</si>
  <si>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</si>
  <si>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</si>
  <si>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</si>
  <si>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</si>
  <si>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</si>
  <si>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</si>
  <si>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</si>
  <si>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</si>
  <si>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</si>
  <si>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</si>
  <si>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</si>
  <si>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</si>
  <si>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</si>
  <si>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</si>
  <si>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</si>
  <si>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</si>
  <si>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</si>
  <si>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</si>
  <si>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</si>
  <si>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</si>
  <si>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</si>
  <si>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</si>
  <si>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</si>
  <si>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</si>
  <si>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</si>
  <si>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</si>
  <si>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</si>
  <si>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</si>
  <si>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</si>
  <si>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</si>
  <si>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</si>
  <si>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</si>
  <si>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</si>
  <si>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</si>
  <si>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</si>
  <si>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</si>
  <si>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</si>
  <si>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</si>
  <si>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</si>
  <si>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</si>
  <si>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</si>
  <si>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</si>
  <si>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</si>
  <si>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</si>
  <si>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</si>
  <si>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</si>
  <si>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</si>
  <si>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</si>
  <si>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</si>
  <si>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</si>
  <si>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</si>
  <si>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</si>
  <si>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</si>
  <si>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</si>
  <si>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</si>
  <si>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</si>
  <si>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</si>
  <si>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</si>
  <si>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</si>
  <si>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</si>
  <si>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</si>
  <si>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</si>
  <si>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</si>
  <si>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</si>
  <si>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</si>
  <si>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</si>
  <si>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</si>
  <si>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</si>
  <si>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</si>
  <si>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</si>
  <si>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</si>
  <si>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</si>
  <si>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</si>
  <si>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</si>
  <si>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</si>
  <si>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</si>
  <si>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</si>
  <si>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</si>
  <si>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</si>
  <si>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</si>
  <si>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</si>
  <si>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</si>
  <si>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</si>
  <si>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</si>
  <si>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</si>
  <si>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</si>
  <si>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</si>
  <si>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</si>
  <si>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</si>
  <si>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</si>
  <si>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</si>
  <si>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</si>
  <si>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</si>
  <si>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</si>
  <si>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</si>
  <si>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</si>
  <si>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</si>
  <si>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</si>
  <si>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</si>
  <si>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</si>
  <si>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</si>
  <si>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</si>
  <si>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</si>
  <si>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</si>
  <si>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</si>
  <si>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</si>
  <si>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</si>
  <si>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</si>
  <si>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</si>
  <si>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</si>
  <si>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</si>
  <si>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</si>
  <si>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</si>
  <si>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</si>
  <si>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</si>
  <si>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</si>
  <si>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</si>
  <si>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</si>
  <si>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</si>
  <si>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</si>
  <si>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</si>
  <si>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</si>
  <si>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</si>
  <si>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</si>
  <si>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</si>
  <si>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</si>
  <si>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</si>
  <si>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</si>
  <si>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</si>
  <si>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</si>
  <si>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</si>
  <si>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</si>
  <si>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</si>
  <si>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</si>
  <si>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</si>
  <si>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</si>
  <si>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</si>
  <si>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</si>
  <si>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</si>
  <si>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</si>
  <si>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</si>
  <si>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</si>
  <si>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</si>
  <si>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</si>
  <si>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</si>
  <si>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</si>
  <si>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</si>
  <si>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</si>
  <si>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</si>
  <si>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</si>
  <si>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</si>
  <si>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</si>
  <si>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</si>
  <si>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</si>
  <si>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</si>
  <si>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</si>
  <si>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</si>
  <si>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</si>
  <si>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</si>
  <si>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</si>
  <si>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</si>
  <si>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</si>
  <si>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</si>
  <si>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</si>
  <si>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</si>
  <si>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</si>
  <si>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</si>
  <si>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</si>
  <si>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</si>
  <si>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</si>
  <si>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</si>
  <si>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</si>
  <si>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</si>
  <si>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</si>
  <si>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</si>
  <si>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</si>
  <si>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</si>
  <si>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</si>
  <si>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</si>
  <si>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</si>
  <si>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</si>
  <si>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</si>
  <si>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</si>
  <si>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</si>
  <si>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</si>
  <si>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</si>
  <si>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</si>
  <si>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</si>
  <si>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</si>
  <si>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</si>
  <si>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</si>
  <si>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</si>
  <si>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</si>
  <si>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</si>
  <si>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</si>
  <si>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</si>
  <si>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</si>
  <si>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</si>
  <si>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</si>
  <si>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</si>
  <si>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</si>
  <si>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</si>
  <si>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</si>
  <si>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</si>
  <si>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</si>
  <si>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</si>
  <si>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</si>
  <si>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</si>
  <si>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</si>
  <si>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</si>
  <si>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</si>
  <si>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</si>
  <si>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</si>
  <si>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</si>
  <si>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</si>
  <si>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</si>
  <si>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</si>
  <si>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</si>
  <si>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</si>
  <si>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</si>
  <si>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</si>
  <si>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</si>
  <si>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</si>
  <si>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</si>
  <si>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</si>
  <si>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</si>
  <si>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</si>
  <si>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</si>
  <si>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</si>
  <si>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</si>
  <si>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</si>
  <si>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</si>
  <si>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</si>
  <si>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</si>
  <si>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</si>
  <si>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</si>
  <si>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</si>
  <si>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</si>
  <si>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</si>
  <si>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</si>
  <si>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</si>
  <si>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</si>
  <si>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</si>
  <si>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</si>
  <si>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</si>
  <si>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</si>
  <si>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</si>
  <si>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</si>
  <si>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</si>
  <si>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</si>
  <si>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</si>
  <si>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</si>
  <si>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</si>
  <si>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</si>
  <si>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</si>
  <si>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</si>
  <si>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</si>
  <si>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</si>
  <si>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</si>
  <si>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</si>
  <si>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</si>
  <si>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</si>
  <si>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</si>
  <si>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</si>
  <si>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</si>
  <si>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</si>
  <si>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</si>
  <si>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</si>
  <si>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</si>
  <si>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</si>
  <si>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</si>
  <si>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</si>
  <si>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</si>
  <si>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</si>
  <si>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</si>
  <si>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</si>
  <si>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</si>
  <si>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</si>
  <si>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</si>
  <si>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</si>
  <si>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</si>
  <si>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</si>
  <si>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</si>
  <si>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</si>
  <si>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</si>
  <si>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</si>
  <si>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</si>
  <si>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</si>
  <si>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</si>
  <si>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</si>
  <si>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</si>
  <si>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</si>
  <si>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</si>
  <si>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</si>
  <si>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</si>
  <si>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</si>
  <si>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</si>
  <si>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</si>
  <si>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</si>
  <si>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</si>
  <si>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</si>
  <si>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</si>
  <si>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</si>
  <si>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</si>
  <si>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</si>
  <si>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</si>
  <si>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</si>
  <si>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</si>
  <si>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</si>
  <si>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</si>
  <si>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</si>
  <si>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</si>
  <si>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</si>
  <si>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</si>
  <si>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</si>
  <si>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</si>
  <si>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</si>
  <si>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</si>
  <si>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</si>
  <si>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</si>
  <si>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</si>
  <si>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</si>
  <si>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</si>
  <si>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</si>
  <si>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</si>
  <si>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</si>
  <si>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</si>
  <si>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</si>
  <si>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</si>
  <si>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</si>
  <si>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</si>
  <si>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</si>
  <si>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</si>
  <si>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</si>
  <si>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</si>
  <si>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</si>
  <si>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</si>
  <si>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</si>
  <si>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</si>
  <si>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</si>
  <si>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</si>
  <si>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</si>
  <si>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</si>
  <si>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</si>
  <si>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</si>
  <si>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</si>
  <si>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</si>
  <si>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</si>
  <si>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</si>
  <si>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</si>
  <si>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</si>
  <si>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</si>
  <si>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</si>
  <si>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</si>
  <si>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</si>
  <si>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</si>
  <si>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</si>
  <si>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</si>
  <si>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</si>
  <si>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</si>
  <si>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</si>
  <si>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</si>
  <si>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</si>
  <si>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</si>
  <si>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</si>
  <si>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</si>
  <si>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</si>
  <si>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</si>
  <si>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</si>
  <si>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</si>
  <si>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</si>
  <si>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</si>
  <si>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</si>
  <si>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</si>
  <si>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</si>
  <si>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</si>
  <si>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</si>
  <si>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</si>
  <si>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</si>
  <si>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</si>
  <si>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</si>
  <si>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</si>
  <si>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</si>
  <si>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</si>
  <si>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</si>
  <si>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</si>
  <si>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</si>
  <si>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</si>
  <si>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</si>
  <si>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</si>
  <si>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</si>
  <si>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</si>
  <si>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</si>
  <si>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</si>
  <si>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</si>
  <si>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</si>
  <si>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</si>
  <si>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</si>
  <si>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</si>
  <si>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</si>
  <si>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</si>
  <si>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</si>
  <si>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</si>
  <si>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</si>
  <si>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</si>
  <si>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</si>
  <si>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</si>
  <si>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</si>
  <si>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</si>
  <si>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</si>
  <si>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</si>
  <si>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</si>
  <si>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</si>
  <si>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</si>
  <si>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</si>
  <si>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</si>
  <si>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</si>
  <si>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</si>
  <si>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</si>
  <si>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</si>
  <si>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</si>
  <si>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</si>
  <si>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</si>
  <si>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</si>
  <si>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</si>
  <si>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</si>
  <si>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</si>
  <si>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</si>
  <si>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</si>
  <si>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</si>
  <si>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</si>
  <si>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</si>
  <si>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</si>
  <si>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</si>
  <si>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</si>
  <si>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</si>
  <si>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</si>
  <si>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</si>
  <si>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</si>
  <si>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</si>
  <si>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</si>
  <si>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</si>
  <si>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</si>
  <si>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</si>
  <si>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</si>
  <si>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</si>
  <si>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</si>
  <si>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</si>
  <si>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</si>
  <si>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</si>
  <si>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</si>
  <si>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</si>
  <si>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</si>
  <si>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</si>
  <si>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</si>
  <si>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</si>
  <si>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</si>
  <si>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</si>
  <si>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</si>
  <si>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</si>
  <si>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</si>
  <si>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</si>
  <si>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</si>
  <si>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</si>
  <si>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</si>
  <si>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</si>
  <si>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</si>
  <si>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</si>
  <si>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</si>
  <si>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</si>
  <si>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</si>
  <si>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</si>
  <si>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</si>
  <si>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</si>
  <si>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</si>
  <si>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</si>
  <si>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</si>
  <si>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</si>
  <si>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</si>
  <si>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</si>
  <si>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</si>
  <si>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</si>
  <si>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</si>
  <si>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</si>
  <si>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</si>
  <si>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</si>
  <si>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</si>
  <si>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</si>
  <si>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</si>
  <si>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</si>
  <si>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</si>
  <si>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</si>
  <si>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</si>
  <si>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</si>
  <si>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</si>
  <si>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</si>
  <si>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</si>
  <si>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</si>
  <si>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</si>
  <si>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</si>
  <si>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</si>
  <si>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</si>
  <si>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</si>
  <si>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</si>
  <si>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</si>
  <si>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</si>
  <si>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</si>
  <si>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</si>
  <si>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</si>
  <si>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</si>
  <si>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</si>
  <si>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</si>
  <si>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</si>
  <si>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</si>
  <si>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</si>
  <si>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</si>
  <si>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</si>
  <si>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</si>
  <si>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</si>
  <si>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</si>
  <si>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</si>
  <si>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</si>
  <si>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</si>
  <si>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</si>
  <si>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</si>
  <si>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</si>
  <si>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</si>
  <si>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</si>
  <si>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</si>
  <si>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</si>
  <si>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</si>
  <si>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</si>
  <si>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</si>
  <si>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</si>
  <si>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</si>
  <si>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</si>
  <si>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</si>
  <si>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</si>
  <si>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</si>
  <si>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</si>
  <si>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</si>
  <si>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</si>
  <si>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</si>
  <si>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</si>
  <si>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</si>
  <si>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</si>
  <si>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</si>
  <si>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</si>
  <si>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</si>
  <si>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</si>
  <si>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</si>
  <si>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</si>
  <si>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</si>
  <si>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</si>
  <si>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</si>
  <si>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</si>
  <si>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</si>
  <si>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</si>
  <si>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</si>
  <si>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</si>
  <si>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</si>
  <si>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</si>
  <si>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</si>
  <si>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</si>
  <si>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</si>
  <si>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</si>
  <si>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</si>
  <si>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</si>
  <si>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</si>
  <si>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</si>
  <si>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</si>
  <si>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</si>
  <si>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</si>
  <si>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</si>
  <si>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</si>
  <si>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</si>
  <si>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</si>
  <si>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</si>
  <si>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</si>
  <si>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</si>
  <si>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</si>
  <si>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</si>
  <si>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</si>
  <si>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</si>
  <si>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</si>
  <si>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</si>
  <si>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</si>
  <si>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</si>
  <si>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</si>
  <si>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</si>
  <si>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</si>
  <si>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</si>
  <si>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</si>
  <si>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</si>
  <si>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</si>
  <si>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</si>
  <si>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</si>
  <si>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</si>
  <si>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</si>
  <si>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</si>
  <si>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</si>
  <si>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</si>
  <si>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</si>
  <si>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</si>
  <si>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</si>
  <si>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</si>
  <si>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</si>
  <si>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</si>
  <si>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</si>
  <si>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</si>
  <si>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</si>
  <si>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</si>
  <si>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</si>
  <si>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</si>
  <si>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</si>
  <si>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</si>
  <si>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</si>
  <si>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</si>
  <si>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</si>
  <si>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</si>
  <si>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</si>
  <si>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</si>
  <si>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</si>
  <si>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</si>
  <si>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</si>
  <si>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</si>
  <si>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</si>
  <si>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</si>
  <si>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</si>
  <si>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</si>
  <si>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</si>
  <si>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</si>
  <si>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</si>
  <si>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</si>
  <si>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</si>
  <si>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</si>
  <si>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</si>
  <si>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</si>
  <si>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</si>
  <si>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</si>
  <si>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</si>
  <si>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</si>
  <si>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</si>
  <si>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</si>
  <si>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</si>
  <si>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</si>
  <si>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</si>
  <si>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</si>
  <si>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</si>
  <si>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</si>
  <si>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</si>
  <si>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</si>
  <si>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</si>
  <si>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</si>
  <si>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</si>
  <si>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</si>
  <si>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</si>
  <si>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</si>
  <si>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</si>
  <si>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</si>
  <si>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</si>
  <si>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</si>
  <si>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</si>
  <si>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</si>
  <si>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</si>
  <si>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</si>
  <si>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</si>
  <si>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</si>
  <si>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</si>
  <si>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</si>
  <si>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</si>
  <si>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</si>
  <si>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</si>
  <si>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</si>
  <si>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</si>
  <si>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</si>
  <si>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</si>
  <si>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</si>
  <si>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</si>
  <si>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</si>
  <si>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</si>
  <si>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</si>
  <si>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</si>
  <si>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</si>
  <si>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</si>
  <si>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</si>
  <si>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</si>
  <si>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</si>
  <si>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</si>
  <si>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</si>
  <si>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</si>
  <si>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</si>
  <si>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</si>
  <si>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</si>
  <si>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</si>
  <si>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</si>
  <si>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</si>
  <si>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</si>
  <si>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</si>
  <si>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</si>
  <si>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</si>
  <si>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</si>
  <si>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</si>
  <si>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</si>
  <si>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</si>
  <si>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</si>
  <si>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</si>
  <si>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</si>
  <si>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</si>
  <si>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</si>
  <si>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</si>
  <si>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</si>
  <si>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</si>
  <si>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</si>
  <si>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</si>
  <si>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</si>
  <si>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</si>
  <si>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</si>
  <si>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</si>
  <si>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</si>
  <si>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</si>
  <si>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</si>
  <si>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</si>
  <si>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</si>
  <si>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</si>
  <si>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</si>
  <si>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</si>
  <si>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</si>
  <si>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</si>
  <si>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</si>
  <si>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</si>
  <si>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</si>
  <si>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</si>
  <si>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</si>
  <si>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</si>
  <si>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</si>
  <si>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</si>
  <si>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</si>
  <si>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</si>
  <si>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</si>
  <si>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</si>
  <si>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</si>
  <si>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</si>
  <si>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</si>
  <si>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</si>
  <si>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</si>
  <si>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</si>
  <si>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</si>
  <si>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</si>
  <si>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</si>
  <si>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</si>
  <si>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</si>
  <si>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</si>
  <si>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</si>
  <si>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</si>
  <si>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</si>
  <si>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</si>
  <si>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</si>
  <si>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</si>
  <si>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</si>
  <si>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</si>
  <si>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</si>
  <si>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</si>
  <si>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</si>
  <si>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</si>
  <si>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</si>
  <si>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</si>
  <si>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</si>
  <si>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</si>
  <si>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</si>
  <si>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</si>
  <si>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</si>
  <si>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</si>
  <si>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</si>
  <si>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</si>
  <si>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</si>
  <si>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</si>
  <si>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</si>
  <si>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</si>
  <si>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</si>
  <si>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</si>
  <si>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</si>
  <si>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</si>
  <si>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</si>
  <si>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</si>
  <si>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</si>
  <si>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</si>
  <si>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</si>
  <si>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</si>
  <si>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</si>
  <si>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</si>
  <si>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</si>
  <si>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</si>
  <si>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</si>
  <si>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</si>
  <si>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</si>
  <si>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</si>
  <si>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</si>
  <si>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</si>
  <si>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</si>
  <si>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</si>
  <si>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</si>
  <si>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</si>
  <si>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</si>
  <si>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</si>
  <si>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</si>
  <si>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</si>
  <si>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</si>
  <si>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</si>
  <si>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</si>
  <si>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</si>
  <si>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</si>
  <si>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</si>
  <si>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</si>
  <si>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</si>
  <si>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</si>
  <si>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</si>
  <si>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</si>
  <si>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</si>
  <si>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</si>
  <si>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</si>
  <si>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</si>
  <si>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</si>
  <si>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</si>
  <si>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</si>
  <si>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</si>
  <si>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</si>
  <si>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</si>
  <si>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</si>
  <si>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</si>
  <si>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</si>
  <si>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</si>
  <si>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</si>
  <si>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</si>
  <si>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</si>
  <si>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</si>
  <si>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</si>
  <si>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</si>
  <si>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</si>
  <si>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</si>
  <si>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</si>
  <si>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</si>
  <si>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</si>
  <si>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</si>
  <si>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</si>
  <si>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</si>
  <si>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</si>
  <si>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</si>
  <si>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</si>
  <si>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</si>
  <si>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</si>
  <si>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</si>
  <si>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</si>
  <si>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</si>
  <si>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</si>
  <si>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</si>
  <si>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</si>
  <si>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</si>
  <si>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</si>
  <si>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</si>
  <si>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</si>
  <si>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</si>
  <si>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</si>
  <si>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</si>
  <si>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</si>
  <si>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</si>
  <si>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</si>
  <si>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</si>
  <si>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</si>
  <si>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</si>
  <si>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</si>
  <si>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</si>
  <si>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</si>
  <si>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</si>
  <si>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</si>
  <si>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</si>
  <si>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</si>
  <si>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</si>
  <si>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</si>
  <si>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</si>
  <si>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</si>
  <si>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</si>
  <si>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</si>
  <si>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</si>
  <si>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</si>
  <si>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</si>
  <si>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</si>
  <si>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</si>
  <si>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</si>
  <si>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</si>
  <si>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</si>
  <si>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</si>
  <si>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</si>
  <si>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</si>
  <si>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</si>
  <si>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</si>
  <si>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</si>
  <si>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</si>
  <si>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</si>
  <si>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</si>
  <si>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</si>
  <si>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</si>
  <si>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</si>
  <si>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</si>
  <si>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</si>
  <si>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</si>
  <si>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</si>
  <si>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</si>
  <si>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</si>
  <si>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</si>
  <si>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</si>
  <si>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</si>
  <si>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</si>
  <si>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</si>
  <si>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</si>
  <si>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</si>
  <si>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</si>
  <si>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</si>
  <si>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</si>
  <si>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</si>
  <si>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</si>
  <si>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</si>
  <si>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</si>
  <si>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</si>
  <si>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</si>
  <si>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</si>
  <si>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</si>
  <si>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</si>
  <si>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</si>
  <si>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</si>
  <si>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</si>
  <si>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</si>
  <si>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</si>
  <si>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</si>
  <si>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</si>
  <si>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</si>
  <si>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</si>
  <si>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</si>
  <si>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</si>
  <si>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</si>
  <si>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</si>
  <si>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</si>
  <si>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</si>
  <si>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</si>
  <si>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</si>
  <si>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</si>
  <si>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</si>
  <si>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</si>
  <si>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</si>
  <si>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</si>
  <si>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</si>
  <si>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</si>
  <si>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</si>
  <si>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</si>
  <si>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</si>
  <si>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</si>
  <si>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</si>
  <si>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</si>
  <si>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</si>
  <si>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</si>
  <si>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</si>
  <si>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</si>
  <si>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</si>
  <si>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</si>
  <si>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</si>
  <si>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</si>
  <si>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</si>
  <si>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</si>
  <si>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</si>
  <si>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</si>
  <si>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</si>
  <si>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</si>
  <si>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</si>
  <si>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</si>
  <si>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</si>
  <si>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</si>
  <si>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</si>
  <si>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</si>
  <si>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</si>
  <si>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</si>
  <si>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</si>
  <si>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</si>
  <si>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</si>
  <si>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</si>
  <si>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</si>
  <si>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</si>
  <si>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</si>
  <si>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</si>
  <si>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</si>
  <si>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</si>
  <si>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</si>
  <si>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</si>
  <si>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</si>
  <si>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</si>
  <si>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</si>
  <si>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</si>
  <si>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</si>
  <si>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</si>
  <si>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</si>
  <si>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</si>
  <si>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</si>
  <si>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</si>
  <si>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</si>
  <si>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</si>
  <si>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</si>
  <si>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</si>
  <si>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</si>
  <si>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</si>
  <si>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</si>
  <si>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</si>
  <si>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</si>
  <si>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</si>
  <si>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</si>
  <si>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</si>
  <si>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</si>
  <si>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</si>
  <si>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</si>
  <si>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</si>
  <si>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</si>
  <si>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</si>
  <si>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</si>
  <si>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</si>
  <si>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</si>
  <si>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</si>
  <si>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</si>
  <si>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</si>
  <si>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</si>
  <si>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</si>
  <si>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</si>
  <si>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</si>
  <si>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</si>
  <si>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</si>
  <si>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</si>
  <si>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</si>
  <si>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</si>
  <si>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</si>
  <si>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</si>
  <si>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</si>
  <si>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</si>
  <si>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</si>
  <si>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</si>
  <si>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</si>
  <si>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</si>
  <si>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</si>
  <si>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</si>
  <si>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</si>
  <si>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</si>
  <si>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</si>
  <si>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</si>
  <si>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</si>
  <si>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</si>
  <si>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</si>
  <si>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</si>
  <si>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</si>
  <si>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</si>
  <si>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</si>
  <si>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</si>
  <si>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</si>
  <si>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</si>
  <si>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</si>
  <si>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</si>
  <si>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</si>
  <si>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</si>
  <si>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</si>
  <si>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</si>
  <si>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</si>
  <si>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</si>
  <si>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</si>
  <si>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</si>
  <si>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</si>
  <si>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</si>
  <si>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</si>
  <si>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</si>
  <si>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</si>
  <si>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</si>
  <si>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</si>
  <si>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</si>
  <si>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</si>
  <si>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</si>
  <si>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</si>
  <si>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</si>
  <si>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</si>
  <si>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</si>
  <si>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</si>
  <si>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</si>
  <si>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</si>
  <si>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</si>
  <si>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</si>
  <si>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</si>
  <si>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</si>
  <si>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</si>
  <si>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</si>
  <si>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</si>
  <si>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</si>
  <si>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</si>
  <si>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</si>
  <si>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</si>
  <si>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</si>
  <si>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</si>
  <si>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</si>
  <si>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</si>
  <si>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</si>
  <si>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</si>
  <si>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</si>
  <si>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</si>
  <si>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</si>
  <si>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</si>
  <si>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</si>
  <si>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</si>
  <si>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</si>
  <si>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</si>
  <si>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</si>
  <si>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</si>
  <si>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</si>
  <si>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</si>
  <si>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</si>
  <si>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</si>
  <si>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</si>
  <si>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</si>
  <si>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</si>
  <si>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</si>
  <si>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</si>
  <si>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</si>
  <si>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</si>
  <si>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</si>
  <si>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</si>
  <si>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</si>
  <si>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</si>
  <si>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</si>
  <si>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</si>
  <si>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</si>
  <si>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</si>
  <si>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</si>
  <si>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</si>
  <si>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</si>
  <si>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</si>
  <si>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</si>
  <si>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</si>
  <si>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</si>
  <si>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</si>
  <si>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</si>
  <si>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</si>
  <si>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</si>
  <si>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</si>
  <si>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</si>
  <si>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</si>
  <si>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</si>
  <si>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</si>
  <si>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</si>
  <si>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</si>
  <si>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</si>
  <si>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</si>
  <si>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</si>
  <si>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</si>
  <si>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</si>
  <si>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</si>
  <si>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</si>
  <si>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</si>
  <si>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</si>
  <si>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</si>
  <si>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</si>
  <si>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</si>
  <si>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</si>
  <si>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</si>
  <si>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</si>
  <si>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</si>
  <si>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</si>
  <si>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</si>
  <si>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</si>
  <si>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</si>
  <si>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</si>
  <si>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</si>
  <si>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</si>
  <si>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</si>
  <si>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</si>
  <si>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</si>
  <si>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</si>
  <si>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</si>
  <si>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</si>
  <si>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</si>
  <si>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</si>
  <si>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</si>
  <si>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</si>
  <si>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</si>
  <si>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</si>
  <si>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</si>
  <si>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</si>
  <si>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</si>
  <si>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</si>
  <si>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</si>
  <si>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</si>
  <si>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</si>
  <si>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</si>
  <si>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</si>
  <si>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</si>
  <si>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</si>
  <si>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</si>
  <si>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</si>
  <si>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</si>
  <si>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</si>
  <si>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</si>
  <si>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</si>
  <si>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</si>
  <si>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</si>
  <si>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</si>
  <si>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</si>
  <si>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</si>
  <si>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</si>
  <si>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</si>
  <si>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</si>
  <si>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</si>
  <si>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</si>
  <si>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</si>
  <si>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</si>
  <si>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</si>
  <si>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</si>
  <si>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</si>
  <si>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</si>
  <si>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</si>
  <si>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</si>
  <si>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</si>
  <si>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</si>
  <si>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</si>
  <si>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</si>
  <si>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</si>
  <si>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</si>
  <si>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</si>
  <si>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</si>
  <si>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</si>
  <si>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</si>
  <si>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</si>
  <si>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</si>
  <si>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</si>
  <si>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</si>
  <si>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</si>
  <si>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</si>
  <si>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</si>
  <si>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</si>
  <si>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</si>
  <si>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</si>
  <si>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</si>
  <si>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</si>
  <si>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</si>
  <si>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</si>
  <si>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</si>
  <si>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</si>
  <si>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</si>
  <si>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</si>
  <si>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</si>
  <si>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</si>
  <si>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</si>
  <si>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</si>
  <si>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</si>
  <si>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</si>
  <si>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</si>
  <si>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</si>
  <si>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</si>
  <si>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</si>
  <si>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</si>
  <si>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</si>
  <si>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</si>
  <si>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</si>
  <si>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</si>
  <si>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</si>
  <si>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</si>
  <si>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</si>
  <si>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</si>
  <si>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</si>
  <si>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</si>
  <si>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</si>
  <si>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</si>
  <si>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</si>
  <si>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</si>
  <si>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</si>
  <si>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</si>
  <si>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</si>
  <si>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</si>
  <si>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</si>
  <si>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</si>
  <si>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</si>
  <si>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</si>
  <si>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</si>
  <si>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</si>
  <si>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</si>
  <si>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</si>
  <si>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</si>
  <si>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</si>
  <si>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</si>
  <si>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</si>
  <si>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</si>
  <si>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</si>
  <si>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</si>
  <si>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</si>
  <si>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</si>
  <si>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</si>
  <si>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</si>
  <si>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</si>
  <si>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</si>
  <si>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</si>
  <si>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</si>
  <si>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</si>
  <si>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</si>
  <si>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</si>
  <si>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</si>
  <si>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</si>
  <si>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</si>
  <si>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</si>
  <si>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</si>
  <si>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</si>
  <si>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</si>
  <si>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</si>
  <si>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</si>
  <si>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</si>
  <si>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</si>
  <si>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</si>
  <si>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</si>
  <si>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</si>
  <si>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</si>
  <si>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</si>
  <si>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</si>
  <si>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</si>
  <si>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</si>
  <si>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</si>
  <si>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</si>
  <si>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</si>
  <si>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</si>
  <si>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</si>
  <si>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</si>
  <si>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</si>
  <si>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</si>
  <si>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</si>
  <si>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</si>
  <si>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</si>
  <si>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</si>
  <si>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</si>
  <si>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</si>
  <si>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</si>
  <si>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</si>
  <si>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</si>
  <si>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</si>
  <si>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</si>
  <si>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</si>
  <si>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</si>
  <si>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</si>
  <si>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</si>
  <si>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</si>
  <si>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</si>
  <si>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</si>
  <si>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</si>
  <si>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</si>
  <si>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</si>
  <si>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</si>
  <si>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</si>
  <si>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</si>
  <si>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</si>
  <si>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</si>
  <si>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</si>
  <si>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</si>
  <si>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</si>
  <si>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</si>
  <si>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</si>
  <si>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</si>
  <si>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</si>
  <si>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</si>
  <si>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</si>
  <si>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</si>
  <si>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</si>
  <si>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</si>
  <si>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</si>
  <si>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</si>
  <si>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</si>
  <si>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</si>
  <si>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</si>
  <si>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</si>
  <si>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</si>
  <si>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</si>
  <si>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</si>
  <si>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</si>
  <si>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</si>
  <si>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</si>
  <si>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</si>
  <si>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</si>
  <si>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</si>
  <si>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</si>
  <si>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</si>
  <si>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</si>
  <si>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</si>
  <si>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</si>
  <si>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</si>
  <si>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</si>
  <si>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</si>
  <si>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</si>
  <si>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</si>
  <si>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</si>
  <si>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</si>
  <si>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</si>
  <si>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</si>
  <si>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</si>
  <si>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</si>
  <si>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</si>
  <si>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</si>
  <si>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</si>
  <si>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</si>
  <si>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</si>
  <si>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</si>
  <si>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</si>
  <si>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</si>
  <si>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</si>
  <si>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</si>
  <si>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</si>
  <si>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</si>
  <si>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</si>
  <si>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</si>
  <si>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</si>
  <si>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</si>
  <si>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</si>
  <si>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</si>
  <si>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</si>
  <si>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</si>
  <si>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</si>
  <si>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</si>
  <si>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</si>
  <si>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</si>
  <si>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</si>
  <si>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</si>
  <si>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</si>
  <si>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</si>
  <si>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</si>
  <si>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</si>
  <si>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</si>
  <si>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</si>
  <si>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</si>
  <si>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</si>
  <si>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</si>
  <si>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</si>
  <si>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</si>
  <si>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</si>
  <si>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</si>
  <si>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</si>
  <si>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</si>
  <si>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</si>
  <si>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</si>
  <si>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</si>
  <si>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</si>
  <si>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</si>
  <si>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</si>
  <si>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</si>
  <si>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</si>
  <si>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</si>
  <si>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</si>
  <si>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</si>
  <si>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</si>
  <si>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</si>
  <si>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</si>
  <si>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</si>
  <si>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</si>
  <si>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</si>
  <si>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</si>
  <si>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</si>
  <si>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</si>
  <si>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</si>
  <si>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</si>
  <si>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</si>
  <si>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</si>
  <si>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</si>
  <si>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</si>
  <si>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</si>
  <si>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</si>
  <si>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</si>
  <si>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</si>
  <si>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</si>
  <si>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</si>
  <si>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</si>
  <si>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</si>
  <si>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</si>
  <si>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</si>
  <si>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</si>
  <si>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</si>
  <si>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</si>
  <si>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</si>
  <si>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</si>
  <si>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</si>
  <si>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</si>
  <si>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</si>
  <si>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</si>
  <si>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</si>
  <si>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</si>
  <si>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</si>
  <si>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</si>
  <si>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</si>
  <si>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</si>
  <si>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</si>
  <si>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</si>
  <si>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</si>
  <si>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</si>
  <si>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</si>
  <si>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</si>
  <si>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</si>
  <si>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</si>
  <si>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</si>
  <si>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</si>
  <si>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</si>
  <si>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</si>
  <si>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</si>
  <si>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</si>
  <si>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</si>
  <si>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</si>
  <si>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</si>
  <si>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</si>
  <si>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</si>
  <si>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</si>
  <si>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</si>
  <si>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</si>
  <si>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</si>
  <si>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</si>
  <si>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</si>
  <si>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</si>
  <si>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</si>
  <si>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</si>
  <si>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</si>
  <si>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</si>
  <si>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</si>
  <si>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</si>
  <si>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</si>
  <si>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</si>
  <si>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</si>
  <si>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</si>
  <si>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</si>
  <si>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</si>
  <si>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</si>
  <si>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</si>
  <si>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</si>
  <si>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</si>
  <si>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</si>
  <si>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</si>
  <si>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</si>
  <si>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</si>
  <si>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</si>
  <si>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</si>
  <si>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</si>
  <si>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</si>
  <si>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</si>
  <si>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</si>
  <si>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</si>
  <si>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</si>
  <si>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</si>
  <si>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</si>
  <si>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</si>
  <si>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</si>
  <si>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</si>
  <si>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</si>
  <si>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</si>
  <si>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</si>
  <si>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</si>
  <si>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</si>
  <si>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</si>
  <si>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</si>
  <si>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</si>
  <si>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</si>
  <si>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</si>
  <si>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</si>
  <si>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</si>
  <si>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</si>
  <si>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</si>
  <si>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</si>
  <si>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</si>
  <si>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</si>
  <si>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</si>
  <si>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</si>
  <si>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</si>
  <si>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</si>
  <si>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</si>
  <si>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</si>
  <si>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</si>
  <si>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</si>
  <si>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</si>
  <si>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</si>
  <si>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</si>
  <si>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</si>
  <si>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</si>
  <si>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</si>
  <si>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</si>
  <si>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</si>
  <si>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</si>
  <si>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</si>
  <si>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</si>
  <si>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</si>
  <si>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</si>
  <si>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</si>
  <si>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</si>
  <si>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</si>
  <si>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</si>
  <si>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</si>
  <si>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</si>
  <si>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</si>
  <si>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</si>
  <si>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</si>
  <si>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</si>
  <si>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</si>
  <si>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</si>
  <si>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</si>
  <si>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</si>
  <si>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</si>
  <si>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</si>
  <si>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</si>
  <si>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</si>
  <si>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</si>
  <si>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</si>
  <si>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</si>
  <si>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</si>
  <si>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</si>
  <si>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</si>
  <si>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</si>
  <si>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</si>
  <si>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</si>
  <si>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</si>
  <si>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</si>
  <si>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</si>
  <si>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</si>
  <si>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</si>
  <si>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</si>
  <si>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</si>
  <si>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</si>
  <si>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</si>
  <si>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</si>
  <si>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</si>
  <si>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</si>
  <si>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</si>
  <si>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</si>
  <si>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</si>
  <si>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</si>
  <si>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</si>
  <si>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</si>
  <si>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</si>
  <si>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</si>
  <si>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</si>
  <si>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</si>
  <si>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</si>
  <si>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</si>
  <si>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</si>
  <si>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</si>
  <si>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</si>
  <si>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</si>
  <si>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</si>
  <si>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</si>
  <si>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</si>
  <si>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</si>
  <si>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</si>
  <si>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</si>
  <si>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</si>
  <si>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</si>
  <si>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</si>
  <si>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</si>
  <si>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</si>
  <si>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</si>
  <si>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</si>
  <si>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</si>
  <si>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</si>
  <si>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</si>
  <si>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</si>
  <si>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</si>
  <si>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</si>
  <si>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</si>
  <si>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</si>
  <si>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</si>
  <si>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</si>
  <si>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</si>
  <si>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</si>
  <si>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</si>
  <si>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</si>
  <si>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</si>
  <si>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</si>
  <si>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</si>
  <si>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</si>
  <si>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</si>
  <si>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</si>
  <si>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</si>
  <si>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</si>
  <si>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</si>
  <si>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</si>
  <si>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</si>
  <si>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</si>
  <si>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</si>
  <si>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</si>
  <si>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</si>
  <si>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</si>
  <si>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</si>
  <si>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</si>
  <si>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</si>
  <si>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</si>
  <si>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</si>
  <si>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</si>
  <si>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</si>
  <si>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</si>
  <si>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</si>
  <si>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</si>
  <si>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</si>
  <si>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</si>
  <si>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</si>
  <si>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</si>
  <si>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</si>
  <si>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</si>
  <si>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</si>
  <si>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</si>
  <si>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</si>
  <si>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</si>
  <si>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</si>
  <si>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</si>
  <si>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</si>
  <si>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</si>
  <si>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</si>
  <si>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</si>
  <si>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</si>
  <si>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</si>
  <si>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</si>
  <si>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</si>
  <si>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</si>
  <si>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</si>
  <si>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</si>
  <si>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</si>
  <si>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</si>
  <si>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</si>
  <si>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</si>
  <si>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</si>
  <si>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</si>
  <si>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</si>
  <si>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</si>
  <si>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</si>
  <si>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</si>
  <si>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</si>
  <si>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</si>
  <si>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</si>
  <si>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</si>
  <si>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</si>
  <si>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</si>
  <si>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</si>
  <si>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</si>
  <si>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</si>
  <si>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</si>
  <si>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</si>
  <si>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</si>
  <si>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</si>
  <si>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</si>
  <si>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</si>
  <si>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</si>
  <si>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</si>
  <si>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</si>
  <si>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</si>
  <si>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</si>
  <si>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</si>
  <si>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</si>
  <si>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</si>
  <si>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</si>
  <si>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</si>
  <si>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</si>
  <si>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</si>
  <si>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</si>
  <si>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</si>
  <si>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</si>
  <si>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</si>
  <si>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</si>
  <si>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</si>
  <si>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</si>
  <si>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</si>
  <si>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</si>
  <si>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</si>
  <si>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</si>
  <si>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</si>
  <si>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</si>
  <si>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</si>
  <si>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</si>
  <si>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</si>
  <si>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</si>
  <si>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</si>
  <si>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</si>
  <si>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</si>
  <si>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</si>
  <si>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</si>
  <si>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</si>
  <si>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</si>
  <si>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</si>
  <si>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</si>
  <si>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</si>
  <si>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</si>
  <si>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</si>
  <si>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</si>
  <si>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</si>
  <si>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</si>
  <si>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</si>
  <si>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</si>
  <si>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</si>
  <si>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</si>
  <si>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</si>
  <si>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</si>
  <si>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</si>
  <si>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</si>
  <si>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</si>
  <si>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</si>
  <si>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</si>
  <si>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</si>
  <si>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</si>
  <si>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</si>
  <si>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</si>
  <si>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</si>
  <si>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</si>
  <si>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</si>
  <si>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</si>
  <si>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</si>
  <si>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</si>
  <si>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</si>
  <si>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</si>
  <si>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</si>
  <si>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</si>
  <si>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</si>
  <si>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</si>
  <si>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</si>
  <si>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</si>
  <si>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</si>
  <si>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</si>
  <si>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</si>
  <si>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</si>
  <si>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</si>
  <si>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</si>
  <si>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</si>
  <si>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</si>
  <si>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</si>
  <si>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</si>
  <si>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</si>
  <si>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</si>
  <si>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</si>
  <si>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</si>
  <si>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</si>
  <si>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</si>
  <si>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</si>
  <si>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</si>
  <si>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</si>
  <si>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</si>
  <si>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</si>
  <si>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</si>
  <si>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</si>
  <si>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</si>
  <si>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</si>
  <si>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</si>
  <si>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</si>
  <si>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</si>
  <si>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</si>
  <si>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</si>
  <si>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</si>
  <si>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</si>
  <si>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</si>
  <si>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</si>
  <si>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</si>
  <si>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</si>
  <si>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</si>
  <si>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</si>
  <si>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</si>
  <si>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</si>
  <si>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</si>
  <si>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</si>
  <si>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</si>
  <si>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</si>
  <si>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</si>
  <si>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</si>
  <si>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</si>
  <si>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</si>
  <si>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</si>
  <si>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</si>
  <si>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</si>
  <si>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</si>
  <si>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</si>
  <si>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</si>
  <si>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</si>
  <si>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</si>
  <si>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</si>
  <si>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</si>
  <si>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</si>
  <si>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</si>
  <si>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</si>
  <si>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</si>
  <si>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</si>
  <si>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</si>
  <si>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</si>
  <si>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</si>
  <si>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</si>
  <si>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</si>
  <si>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</si>
  <si>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</si>
  <si>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</si>
  <si>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</si>
  <si>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</si>
  <si>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</si>
  <si>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</si>
  <si>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</si>
  <si>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</si>
  <si>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</si>
  <si>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</si>
  <si>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</si>
  <si>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</si>
  <si>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</si>
  <si>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</si>
  <si>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</si>
  <si>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</si>
  <si>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</si>
  <si>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</si>
  <si>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</si>
  <si>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</si>
  <si>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</si>
  <si>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</si>
  <si>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</si>
  <si>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</si>
  <si>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</si>
  <si>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</si>
  <si>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</si>
  <si>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</si>
  <si>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</si>
  <si>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</si>
  <si>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</si>
  <si>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</si>
  <si>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</si>
  <si>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</si>
  <si>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</si>
  <si>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</si>
  <si>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</si>
  <si>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</si>
  <si>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</si>
  <si>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</si>
  <si>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</si>
  <si>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</si>
  <si>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</si>
  <si>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</si>
  <si>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</si>
  <si>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</si>
  <si>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</si>
  <si>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</si>
  <si>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</si>
  <si>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</si>
  <si>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</si>
  <si>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</si>
  <si>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</si>
  <si>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</si>
  <si>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</si>
  <si>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</si>
  <si>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</si>
  <si>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</si>
  <si>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</si>
  <si>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</si>
  <si>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</si>
  <si>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</si>
  <si>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</si>
  <si>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</si>
  <si>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</si>
  <si>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</si>
  <si>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</si>
  <si>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</si>
  <si>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</si>
  <si>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</si>
  <si>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</si>
  <si>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</si>
  <si>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</si>
  <si>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</si>
  <si>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</si>
  <si>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</si>
  <si>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</si>
  <si>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</si>
  <si>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</si>
  <si>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</si>
  <si>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</si>
  <si>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</si>
  <si>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</si>
  <si>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</si>
  <si>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</si>
  <si>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</si>
  <si>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</si>
  <si>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</si>
  <si>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</si>
  <si>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</si>
  <si>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</si>
  <si>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</si>
  <si>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</si>
  <si>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</si>
  <si>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</si>
  <si>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</si>
  <si>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</si>
  <si>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</si>
  <si>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</si>
  <si>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</si>
  <si>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</si>
  <si>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</si>
  <si>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</si>
  <si>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</si>
  <si>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</si>
  <si>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</si>
  <si>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</si>
  <si>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</si>
  <si>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</si>
  <si>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</si>
  <si>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</si>
  <si>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</si>
  <si>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</si>
  <si>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</si>
  <si>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</si>
  <si>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</si>
  <si>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</si>
  <si>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</si>
  <si>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</si>
  <si>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</si>
  <si>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</si>
  <si>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</si>
  <si>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</si>
  <si>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</si>
  <si>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</si>
  <si>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</si>
  <si>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</si>
  <si>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</si>
  <si>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</si>
  <si>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</si>
  <si>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</si>
  <si>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</si>
  <si>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</si>
  <si>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</si>
  <si>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</si>
  <si>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</si>
  <si>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</si>
  <si>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</si>
  <si>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</si>
  <si>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</si>
  <si>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</si>
  <si>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</si>
  <si>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</si>
  <si>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</si>
  <si>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</si>
  <si>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</si>
  <si>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</si>
  <si>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</si>
  <si>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</si>
  <si>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</si>
  <si>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</si>
  <si>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</si>
  <si>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</si>
  <si>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</si>
  <si>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</si>
  <si>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</si>
  <si>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</si>
  <si>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</si>
  <si>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</si>
  <si>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</si>
  <si>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</si>
  <si>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</si>
  <si>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</si>
  <si>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</si>
  <si>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</si>
  <si>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</si>
  <si>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</si>
  <si>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</si>
  <si>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</si>
  <si>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</si>
  <si>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</si>
  <si>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</si>
  <si>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</si>
  <si>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</si>
  <si>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</si>
  <si>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</si>
  <si>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</si>
  <si>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</si>
  <si>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</si>
  <si>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</si>
  <si>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</si>
  <si>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</si>
  <si>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</si>
  <si>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</si>
  <si>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</si>
  <si>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</si>
  <si>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</si>
  <si>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</si>
  <si>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</si>
  <si>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</si>
  <si>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</si>
  <si>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</si>
  <si>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</si>
  <si>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</si>
  <si>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</si>
  <si>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</si>
  <si>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</si>
  <si>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</si>
  <si>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</si>
  <si>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</si>
  <si>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</si>
  <si>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</si>
  <si>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</si>
  <si>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</si>
  <si>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</si>
  <si>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</si>
  <si>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</si>
  <si>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</si>
  <si>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</si>
  <si>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</si>
  <si>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</si>
  <si>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</si>
  <si>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</si>
  <si>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</si>
  <si>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</si>
  <si>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</si>
  <si>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</si>
  <si>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</si>
  <si>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</si>
  <si>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</si>
  <si>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</si>
  <si>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</si>
  <si>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</si>
  <si>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</si>
  <si>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</si>
  <si>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</si>
  <si>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</si>
  <si>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</si>
  <si>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</si>
  <si>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</si>
  <si>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</si>
  <si>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</si>
  <si>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</si>
  <si>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</si>
  <si>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</si>
  <si>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</si>
  <si>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</si>
  <si>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</si>
  <si>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</si>
  <si>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</si>
  <si>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</si>
  <si>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</si>
  <si>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</si>
  <si>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</si>
  <si>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</si>
  <si>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</si>
  <si>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</si>
  <si>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</si>
  <si>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</si>
  <si>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</si>
  <si>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</si>
  <si>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</si>
  <si>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</si>
  <si>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</si>
  <si>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</si>
  <si>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</si>
  <si>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</si>
  <si>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</si>
  <si>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</si>
  <si>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</si>
  <si>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</si>
  <si>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</si>
  <si>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</si>
  <si>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</si>
  <si>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</si>
  <si>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</si>
  <si>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</si>
  <si>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</si>
  <si>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</si>
  <si>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</si>
  <si>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</si>
  <si>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</si>
  <si>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</si>
  <si>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</si>
  <si>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</si>
  <si>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</si>
  <si>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</si>
  <si>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</si>
  <si>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</si>
  <si>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</si>
  <si>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</si>
  <si>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</si>
  <si>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</si>
  <si>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</si>
  <si>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</si>
  <si>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</si>
  <si>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</si>
  <si>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</si>
  <si>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</si>
  <si>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</si>
  <si>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</si>
  <si>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</si>
  <si>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</si>
  <si>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</si>
  <si>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</si>
  <si>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</si>
  <si>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</si>
  <si>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</si>
  <si>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</si>
  <si>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</si>
  <si>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</si>
  <si>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</si>
  <si>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</si>
  <si>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</si>
  <si>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</si>
  <si>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</si>
  <si>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</si>
  <si>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</si>
  <si>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</si>
  <si>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</si>
  <si>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</si>
  <si>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</si>
  <si>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</si>
  <si>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</si>
  <si>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</si>
  <si>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</si>
  <si>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</si>
  <si>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</si>
  <si>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</si>
  <si>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</si>
  <si>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</si>
  <si>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</si>
  <si>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</si>
  <si>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</si>
  <si>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</si>
  <si>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</si>
  <si>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</si>
  <si>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</si>
  <si>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</si>
  <si>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</si>
  <si>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</si>
  <si>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</si>
  <si>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</si>
  <si>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</si>
  <si>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</si>
  <si>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</si>
  <si>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</si>
  <si>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</si>
  <si>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</si>
  <si>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</si>
  <si>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</si>
  <si>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</si>
  <si>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</si>
  <si>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</si>
  <si>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</si>
  <si>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</si>
  <si>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</si>
  <si>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</si>
  <si>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</si>
  <si>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</si>
  <si>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</si>
  <si>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</si>
  <si>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</si>
  <si>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</si>
  <si>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</si>
  <si>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</si>
  <si>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</si>
  <si>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</si>
  <si>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</si>
  <si>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</si>
  <si>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</si>
  <si>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</si>
  <si>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</si>
  <si>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</si>
  <si>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</si>
  <si>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</si>
  <si>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</si>
  <si>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</si>
  <si>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</si>
  <si>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</si>
  <si>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</si>
  <si>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</si>
  <si>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</si>
  <si>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</si>
  <si>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</si>
  <si>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</si>
  <si>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</si>
  <si>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</si>
  <si>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</si>
  <si>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</si>
  <si>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</si>
  <si>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</si>
  <si>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</si>
  <si>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</si>
  <si>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</si>
  <si>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</si>
  <si>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</si>
  <si>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</si>
  <si>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</si>
  <si>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</si>
  <si>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</si>
  <si>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</si>
  <si>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</si>
  <si>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</si>
  <si>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</si>
  <si>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</si>
  <si>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</si>
  <si>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</si>
  <si>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</si>
  <si>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</si>
  <si>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</si>
  <si>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</si>
  <si>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</si>
  <si>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</si>
  <si>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</si>
  <si>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</si>
  <si>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</si>
  <si>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</si>
  <si>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</si>
  <si>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</si>
  <si>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</si>
  <si>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</si>
  <si>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</si>
  <si>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</si>
  <si>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</si>
  <si>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</si>
  <si>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</si>
  <si>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</si>
  <si>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</si>
  <si>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</si>
  <si>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</si>
  <si>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</si>
  <si>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</si>
  <si>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</si>
  <si>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</si>
  <si>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</si>
  <si>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</si>
  <si>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</si>
  <si>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</si>
  <si>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</si>
  <si>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</si>
  <si>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</si>
  <si>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</si>
  <si>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</si>
  <si>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</si>
  <si>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</si>
  <si>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</si>
  <si>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</si>
  <si>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</si>
  <si>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</si>
  <si>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</si>
  <si>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</si>
  <si>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</si>
  <si>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</si>
  <si>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</si>
  <si>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</si>
  <si>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</si>
  <si>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</si>
  <si>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</si>
  <si>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</si>
  <si>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</si>
  <si>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</si>
  <si>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</si>
  <si>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</si>
  <si>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</si>
  <si>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</si>
  <si>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</si>
  <si>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</si>
  <si>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</si>
  <si>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</si>
  <si>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</si>
  <si>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</si>
  <si>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</si>
  <si>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</si>
  <si>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</si>
  <si>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</si>
  <si>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</si>
  <si>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</si>
  <si>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</si>
  <si>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</si>
  <si>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</si>
  <si>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</si>
  <si>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</si>
  <si>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</si>
  <si>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</si>
  <si>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</si>
  <si>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</si>
  <si>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</si>
  <si>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</si>
  <si>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</si>
  <si>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</si>
  <si>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</si>
  <si>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</si>
  <si>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</si>
  <si>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</si>
  <si>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</si>
  <si>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</si>
  <si>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</si>
  <si>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</si>
  <si>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</si>
  <si>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</si>
  <si>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</si>
  <si>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</si>
  <si>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</si>
  <si>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</si>
  <si>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</si>
  <si>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</si>
  <si>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</si>
  <si>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</si>
  <si>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</si>
  <si>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</si>
  <si>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</si>
  <si>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</si>
  <si>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</si>
  <si>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</si>
  <si>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</si>
  <si>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</si>
  <si>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</si>
  <si>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</si>
  <si>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</si>
  <si>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</si>
  <si>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</si>
  <si>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</si>
  <si>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</si>
  <si>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</si>
  <si>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</si>
  <si>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</si>
  <si>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</si>
  <si>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</si>
  <si>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</si>
  <si>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</si>
  <si>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</si>
  <si>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</si>
  <si>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</si>
  <si>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</si>
  <si>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</si>
  <si>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</si>
  <si>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</si>
  <si>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</si>
  <si>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</si>
  <si>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</si>
  <si>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</si>
  <si>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</si>
  <si>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</si>
  <si>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</si>
  <si>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</si>
  <si>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</si>
  <si>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</si>
  <si>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</si>
  <si>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</si>
  <si>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</si>
  <si>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</si>
  <si>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</si>
  <si>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</si>
  <si>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</si>
  <si>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</si>
  <si>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</si>
  <si>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</si>
  <si>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</si>
  <si>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</si>
  <si>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</si>
  <si>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</si>
  <si>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</si>
  <si>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</si>
  <si>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</si>
  <si>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</si>
  <si>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</si>
  <si>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</si>
  <si>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</si>
  <si>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</si>
  <si>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</si>
  <si>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</si>
  <si>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</si>
  <si>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</si>
  <si>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</si>
  <si>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</si>
  <si>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</si>
  <si>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</si>
  <si>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</si>
  <si>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</si>
  <si>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</si>
  <si>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</si>
  <si>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</si>
  <si>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</si>
  <si>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</si>
  <si>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</si>
  <si>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</si>
  <si>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</si>
  <si>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</si>
  <si>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</si>
  <si>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</si>
  <si>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</si>
  <si>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</si>
  <si>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</si>
  <si>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</si>
  <si>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</si>
  <si>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</si>
  <si>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</si>
  <si>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</si>
  <si>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</si>
  <si>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</si>
  <si>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</si>
  <si>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</si>
  <si>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</si>
  <si>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</si>
  <si>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</si>
  <si>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</si>
  <si>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</si>
  <si>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</si>
  <si>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</si>
  <si>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</si>
  <si>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</si>
  <si>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</si>
  <si>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</si>
  <si>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</si>
  <si>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</si>
  <si>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</si>
  <si>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</si>
  <si>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</si>
  <si>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</si>
  <si>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</si>
  <si>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</si>
  <si>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</si>
  <si>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</si>
  <si>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</si>
  <si>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</si>
  <si>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</si>
  <si>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</si>
  <si>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</si>
  <si>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</si>
  <si>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</si>
  <si>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</si>
  <si>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</si>
  <si>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</si>
  <si>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</si>
  <si>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</si>
  <si>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</si>
  <si>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</si>
  <si>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</si>
  <si>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</si>
  <si>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</si>
  <si>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</si>
  <si>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</si>
  <si>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</si>
  <si>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</si>
  <si>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</si>
  <si>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</si>
  <si>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</si>
  <si>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</si>
  <si>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</si>
  <si>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</si>
  <si>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</si>
  <si>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</si>
  <si>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</si>
  <si>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</si>
  <si>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</si>
  <si>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</si>
  <si>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</si>
  <si>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</si>
  <si>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</si>
  <si>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</si>
  <si>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</si>
  <si>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</si>
  <si>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</si>
  <si>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</si>
  <si>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</si>
  <si>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</si>
  <si>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</si>
  <si>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</si>
  <si>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</si>
  <si>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</si>
  <si>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</si>
  <si>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</si>
  <si>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</si>
  <si>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</si>
  <si>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</si>
  <si>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</si>
  <si>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</si>
  <si>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</si>
  <si>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</si>
  <si>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</si>
  <si>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</si>
  <si>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</si>
  <si>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</si>
  <si>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</si>
  <si>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</si>
  <si>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</si>
  <si>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</si>
  <si>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</si>
  <si>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</si>
  <si>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</si>
  <si>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</si>
  <si>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</si>
  <si>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</si>
  <si>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</si>
  <si>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</si>
  <si>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</si>
  <si>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</si>
  <si>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</si>
  <si>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</si>
  <si>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</si>
  <si>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</si>
  <si>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</si>
  <si>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</si>
  <si>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</si>
  <si>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</si>
  <si>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</si>
  <si>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</si>
  <si>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</si>
  <si>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</si>
  <si>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</si>
  <si>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</si>
  <si>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</si>
  <si>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</si>
  <si>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</si>
  <si>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</si>
  <si>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</si>
  <si>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</si>
  <si>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</si>
  <si>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</si>
  <si>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</si>
  <si>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</si>
  <si>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</si>
  <si>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</si>
  <si>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</si>
  <si>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</si>
  <si>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</si>
  <si>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</si>
  <si>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</si>
  <si>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</si>
  <si>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</si>
  <si>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</si>
  <si>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</si>
  <si>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</si>
  <si>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</si>
  <si>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</si>
  <si>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</si>
  <si>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</si>
  <si>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</si>
  <si>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</si>
  <si>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</si>
  <si>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</si>
  <si>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</si>
  <si>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</si>
  <si>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</si>
  <si>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</si>
  <si>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</si>
  <si>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</si>
  <si>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</si>
  <si>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</si>
  <si>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</si>
  <si>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</si>
  <si>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</si>
  <si>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</si>
  <si>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</si>
  <si>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</si>
  <si>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</si>
  <si>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</si>
  <si>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</si>
  <si>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</si>
  <si>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</si>
  <si>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</si>
  <si>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</si>
  <si>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</si>
  <si>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</si>
  <si>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</si>
  <si>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</si>
  <si>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</si>
  <si>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</si>
  <si>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</si>
  <si>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</si>
  <si>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</si>
  <si>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</si>
  <si>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</si>
  <si>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</si>
  <si>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</si>
  <si>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</si>
  <si>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</si>
  <si>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</si>
  <si>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</si>
  <si>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</si>
  <si>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</si>
  <si>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</si>
  <si>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</si>
  <si>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</si>
  <si>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</si>
  <si>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</si>
  <si>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</si>
  <si>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</si>
  <si>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</si>
  <si>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</si>
  <si>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</si>
  <si>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</si>
  <si>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</si>
  <si>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</si>
  <si>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</si>
  <si>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</si>
  <si>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</si>
  <si>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</si>
  <si>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</si>
  <si>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</si>
  <si>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</si>
  <si>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</si>
  <si>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</si>
  <si>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</si>
  <si>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</si>
  <si>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</si>
  <si>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</si>
  <si>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</si>
  <si>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</si>
  <si>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</si>
  <si>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</si>
  <si>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</si>
  <si>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</si>
  <si>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</si>
  <si>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</si>
  <si>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</si>
  <si>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</si>
  <si>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</si>
  <si>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</si>
  <si>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</si>
  <si>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</si>
  <si>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</si>
  <si>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</si>
  <si>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</si>
  <si>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</si>
  <si>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</si>
  <si>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</si>
  <si>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</si>
  <si>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</si>
  <si>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</si>
  <si>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</si>
  <si>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</si>
  <si>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</si>
  <si>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</si>
  <si>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</si>
  <si>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</si>
  <si>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</si>
  <si>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</si>
  <si>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</si>
  <si>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</si>
  <si>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</si>
  <si>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</si>
  <si>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</si>
  <si>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</si>
  <si>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</si>
  <si>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</si>
  <si>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</si>
  <si>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</si>
  <si>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</si>
  <si>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</si>
  <si>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</si>
  <si>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</si>
  <si>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</si>
  <si>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</si>
  <si>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</si>
  <si>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</si>
  <si>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</si>
  <si>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</si>
  <si>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</si>
  <si>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</si>
  <si>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</si>
  <si>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</si>
  <si>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</si>
  <si>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</si>
  <si>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</si>
  <si>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</si>
  <si>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</si>
  <si>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</si>
  <si>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</si>
  <si>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</si>
  <si>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</si>
  <si>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</si>
  <si>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</si>
  <si>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</si>
  <si>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</si>
  <si>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</si>
  <si>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</si>
  <si>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</si>
  <si>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</si>
  <si>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</si>
  <si>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</si>
  <si>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</si>
  <si>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</si>
  <si>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</si>
  <si>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</si>
  <si>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</si>
  <si>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</si>
  <si>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</si>
  <si>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</si>
  <si>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</si>
  <si>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</si>
  <si>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</si>
  <si>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</si>
  <si>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</si>
  <si>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</si>
  <si>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</si>
  <si>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</si>
  <si>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</si>
  <si>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</si>
  <si>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</si>
  <si>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</si>
  <si>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</si>
  <si>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</si>
  <si>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</si>
  <si>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</si>
  <si>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</si>
  <si>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</si>
  <si>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</si>
  <si>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</si>
  <si>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</si>
  <si>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</si>
  <si>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</si>
  <si>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</si>
  <si>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</si>
  <si>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</si>
  <si>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</si>
  <si>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</si>
  <si>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</si>
  <si>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</si>
  <si>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</si>
  <si>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</si>
  <si>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</si>
  <si>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</si>
  <si>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</si>
  <si>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</si>
  <si>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</si>
  <si>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</si>
  <si>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</si>
  <si>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</si>
  <si>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</si>
  <si>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</si>
  <si>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</si>
  <si>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</si>
  <si>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</si>
  <si>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</si>
  <si>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</si>
  <si>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</si>
  <si>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</si>
  <si>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</si>
  <si>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</si>
  <si>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</si>
  <si>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</si>
  <si>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</si>
  <si>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</si>
  <si>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</si>
  <si>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</si>
  <si>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</si>
  <si>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</si>
  <si>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</si>
  <si>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</si>
  <si>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</si>
  <si>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</si>
  <si>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</si>
  <si>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</si>
  <si>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</si>
  <si>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</si>
  <si>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</si>
  <si>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</si>
  <si>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</si>
  <si>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</si>
  <si>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</si>
  <si>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</si>
  <si>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</si>
  <si>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</si>
  <si>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</si>
  <si>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</si>
  <si>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</si>
  <si>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</si>
  <si>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</si>
  <si>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</si>
  <si>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</si>
  <si>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</si>
  <si>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</si>
  <si>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</si>
  <si>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</si>
  <si>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</si>
  <si>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</si>
  <si>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</si>
  <si>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</si>
  <si>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</si>
  <si>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</si>
  <si>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</si>
  <si>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</si>
  <si>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</si>
  <si>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</si>
  <si>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</si>
  <si>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</si>
  <si>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</si>
  <si>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</si>
  <si>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</si>
  <si>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</si>
  <si>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</si>
  <si>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</si>
  <si>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</si>
  <si>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</si>
  <si>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</si>
  <si>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</si>
  <si>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</si>
  <si>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</si>
  <si>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</si>
  <si>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</si>
  <si>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</si>
  <si>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</si>
  <si>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</si>
  <si>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</si>
  <si>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</si>
  <si>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</si>
  <si>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</si>
  <si>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</si>
  <si>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</si>
  <si>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</si>
  <si>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</si>
  <si>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</si>
  <si>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</si>
  <si>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</si>
  <si>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</si>
  <si>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</si>
  <si>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</si>
  <si>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</si>
  <si>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</si>
  <si>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</si>
  <si>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</si>
  <si>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</si>
  <si>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</si>
  <si>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</si>
  <si>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</si>
  <si>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</si>
  <si>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</si>
  <si>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</si>
  <si>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</si>
  <si>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</si>
  <si>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</si>
  <si>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</si>
  <si>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</si>
  <si>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</si>
  <si>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</si>
  <si>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</si>
  <si>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</si>
  <si>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</si>
  <si>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</si>
  <si>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</si>
  <si>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</si>
  <si>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</si>
  <si>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</si>
  <si>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</si>
  <si>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</si>
  <si>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</si>
  <si>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</si>
  <si>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</si>
  <si>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</si>
  <si>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</si>
  <si>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</si>
  <si>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</si>
  <si>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</si>
  <si>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</si>
  <si>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</si>
  <si>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</si>
  <si>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</si>
  <si>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</si>
  <si>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</si>
  <si>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</si>
  <si>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</si>
  <si>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</si>
  <si>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</si>
  <si>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</si>
  <si>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</si>
  <si>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</si>
  <si>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</si>
  <si>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</si>
  <si>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</si>
  <si>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</si>
  <si>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</si>
  <si>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</si>
  <si>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</si>
  <si>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</si>
  <si>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</si>
  <si>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</si>
  <si>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</si>
  <si>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</si>
  <si>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</si>
  <si>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</si>
  <si>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</si>
  <si>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</si>
  <si>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</si>
  <si>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</si>
  <si>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</si>
  <si>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</si>
  <si>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</si>
  <si>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</si>
  <si>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</si>
  <si>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</si>
  <si>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</si>
  <si>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</si>
  <si>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</si>
  <si>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</si>
  <si>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</si>
  <si>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</si>
  <si>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</si>
  <si>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</si>
  <si>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</si>
  <si>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</si>
  <si>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</si>
  <si>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</si>
  <si>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</si>
  <si>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</si>
  <si>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</si>
  <si>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</si>
  <si>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</si>
  <si>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</si>
  <si>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</si>
  <si>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</si>
  <si>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</si>
  <si>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</si>
  <si>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</si>
  <si>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</si>
  <si>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</si>
  <si>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</si>
  <si>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</si>
  <si>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</si>
  <si>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</si>
  <si>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</si>
  <si>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</si>
  <si>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</si>
  <si>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</si>
  <si>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</si>
  <si>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</si>
  <si>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</si>
  <si>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</si>
  <si>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</si>
  <si>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</si>
  <si>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</si>
  <si>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</si>
  <si>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</si>
  <si>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</si>
  <si>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</si>
  <si>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</si>
  <si>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</si>
  <si>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</si>
  <si>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</si>
  <si>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</si>
  <si>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</si>
  <si>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</si>
  <si>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</si>
  <si>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</si>
  <si>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</si>
  <si>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</si>
  <si>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</si>
  <si>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</si>
  <si>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</si>
  <si>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</si>
  <si>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</si>
  <si>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</si>
  <si>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</si>
  <si>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</si>
  <si>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</si>
  <si>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</si>
  <si>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</si>
  <si>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</si>
  <si>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</si>
  <si>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</si>
  <si>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</si>
  <si>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</si>
  <si>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</si>
  <si>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</si>
  <si>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</si>
  <si>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</si>
  <si>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</si>
  <si>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</si>
  <si>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</si>
  <si>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</si>
  <si>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</si>
  <si>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</si>
  <si>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</si>
  <si>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</si>
  <si>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</si>
  <si>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</si>
  <si>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</si>
  <si>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</si>
  <si>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</si>
  <si>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</si>
  <si>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</si>
  <si>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</si>
  <si>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</si>
  <si>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</si>
  <si>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</si>
  <si>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</si>
  <si>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</si>
  <si>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</si>
  <si>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</si>
  <si>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</si>
  <si>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</si>
  <si>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</si>
  <si>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</si>
  <si>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</si>
  <si>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</si>
  <si>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</si>
  <si>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</si>
  <si>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</si>
  <si>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</si>
  <si>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</si>
  <si>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</si>
  <si>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</si>
  <si>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</si>
  <si>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</si>
  <si>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</si>
  <si>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</si>
  <si>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</si>
  <si>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</si>
  <si>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</si>
  <si>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</si>
  <si>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</si>
  <si>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</si>
  <si>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</si>
  <si>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</si>
  <si>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</si>
  <si>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</si>
  <si>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</si>
  <si>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</si>
  <si>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</si>
  <si>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</si>
  <si>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</si>
  <si>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</si>
  <si>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</si>
  <si>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</si>
  <si>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</si>
  <si>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</si>
  <si>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</si>
  <si>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</si>
  <si>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</si>
  <si>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</si>
  <si>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</si>
  <si>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</si>
  <si>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</si>
  <si>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</si>
  <si>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</si>
  <si>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</si>
  <si>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</si>
  <si>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</si>
  <si>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</si>
  <si>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</si>
  <si>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</si>
  <si>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</si>
  <si>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</si>
  <si>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</si>
  <si>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</si>
  <si>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</si>
  <si>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</si>
  <si>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</si>
  <si>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</si>
  <si>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</si>
  <si>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</si>
  <si>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</si>
  <si>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</si>
  <si>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</si>
  <si>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</si>
  <si>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</si>
  <si>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</si>
  <si>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</si>
  <si>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</si>
  <si>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</si>
  <si>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</si>
  <si>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</si>
  <si>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</si>
  <si>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</si>
  <si>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</si>
  <si>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</si>
  <si>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</si>
  <si>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</si>
  <si>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</si>
  <si>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</si>
  <si>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</si>
  <si>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</si>
  <si>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</si>
  <si>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</si>
  <si>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</si>
  <si>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</si>
  <si>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</si>
  <si>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</si>
  <si>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</si>
  <si>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</si>
  <si>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</si>
  <si>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</si>
  <si>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</si>
  <si>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</si>
  <si>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</si>
  <si>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</si>
  <si>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</si>
  <si>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</si>
  <si>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</si>
  <si>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</si>
  <si>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</si>
  <si>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</si>
  <si>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</si>
  <si>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</si>
  <si>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</si>
  <si>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</si>
  <si>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</si>
  <si>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</si>
  <si>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</si>
  <si>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</si>
  <si>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</si>
  <si>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</si>
  <si>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</si>
  <si>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</si>
  <si>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</si>
  <si>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</si>
  <si>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</si>
  <si>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</si>
  <si>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</si>
  <si>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</si>
  <si>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</si>
  <si>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</si>
  <si>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</si>
  <si>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</si>
  <si>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</si>
  <si>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</si>
  <si>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</si>
  <si>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</si>
  <si>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</si>
  <si>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</si>
  <si>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</si>
  <si>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</si>
  <si>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</si>
  <si>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</si>
  <si>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</si>
  <si>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</si>
  <si>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</si>
  <si>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</si>
  <si>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</si>
  <si>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</si>
  <si>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</si>
  <si>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</si>
  <si>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</si>
  <si>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</si>
  <si>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</si>
  <si>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</si>
  <si>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</si>
  <si>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</si>
  <si>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</si>
  <si>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</si>
  <si>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</si>
  <si>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</si>
  <si>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</si>
  <si>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</si>
  <si>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</si>
  <si>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</si>
  <si>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</si>
  <si>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</si>
  <si>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</si>
  <si>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</si>
  <si>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</si>
  <si>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</si>
  <si>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</si>
  <si>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</si>
  <si>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</si>
  <si>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</si>
  <si>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</si>
  <si>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</si>
  <si>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</si>
  <si>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</si>
  <si>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</si>
  <si>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</si>
  <si>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</si>
  <si>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</si>
  <si>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</si>
  <si>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</si>
  <si>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</si>
  <si>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</si>
  <si>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</si>
  <si>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</si>
  <si>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</si>
  <si>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</si>
  <si>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</si>
  <si>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</si>
  <si>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</si>
  <si>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</si>
  <si>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</si>
  <si>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</si>
  <si>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</si>
  <si>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</si>
  <si>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</si>
  <si>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</si>
  <si>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</si>
  <si>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</si>
  <si>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</si>
  <si>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</si>
  <si>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</si>
  <si>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</si>
  <si>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</si>
  <si>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</si>
  <si>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</si>
  <si>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</si>
  <si>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</si>
  <si>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</si>
  <si>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</si>
  <si>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</si>
  <si>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</si>
  <si>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</si>
  <si>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</si>
  <si>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</si>
  <si>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</si>
  <si>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</si>
  <si>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</si>
  <si>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</si>
  <si>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</si>
  <si>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</si>
  <si>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</si>
  <si>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</si>
  <si>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</si>
  <si>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</si>
  <si>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</si>
  <si>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</si>
  <si>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</si>
  <si>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</si>
  <si>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</si>
  <si>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</si>
  <si>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</si>
  <si>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</si>
  <si>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</si>
  <si>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</si>
  <si>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</si>
  <si>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</si>
  <si>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</si>
  <si>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</si>
  <si>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</si>
  <si>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</si>
  <si>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</si>
  <si>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</si>
  <si>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</si>
  <si>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</si>
  <si>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</si>
  <si>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</si>
  <si>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</si>
  <si>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</si>
  <si>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</si>
  <si>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</si>
  <si>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</si>
  <si>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</si>
  <si>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</si>
  <si>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</si>
  <si>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</si>
  <si>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</si>
  <si>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</si>
  <si>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</si>
  <si>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</si>
  <si>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</si>
  <si>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</si>
  <si>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</si>
  <si>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</si>
  <si>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</si>
  <si>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</si>
  <si>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</si>
  <si>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</si>
  <si>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</si>
  <si>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</si>
  <si>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</si>
  <si>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</si>
  <si>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</si>
  <si>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</si>
  <si>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</si>
  <si>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</si>
  <si>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</si>
  <si>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</si>
  <si>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</si>
  <si>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</si>
  <si>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</si>
  <si>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</si>
  <si>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</si>
  <si>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</si>
  <si>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</si>
  <si>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</si>
  <si>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</si>
  <si>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</si>
  <si>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</si>
  <si>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</si>
  <si>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</si>
  <si>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</si>
  <si>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</si>
  <si>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</si>
  <si>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</si>
  <si>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</si>
  <si>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</si>
  <si>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</si>
  <si>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</si>
  <si>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</si>
  <si>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</si>
  <si>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</si>
  <si>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</si>
  <si>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</si>
  <si>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</si>
  <si>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</si>
  <si>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</si>
  <si>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</si>
  <si>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</si>
  <si>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</si>
  <si>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</si>
  <si>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</si>
  <si>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</si>
  <si>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</si>
  <si>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</si>
  <si>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</si>
  <si>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</si>
  <si>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</si>
  <si>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</si>
  <si>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</si>
  <si>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</si>
  <si>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</si>
  <si>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</si>
  <si>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</si>
  <si>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</si>
  <si>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</si>
  <si>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</si>
  <si>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</si>
  <si>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</si>
  <si>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</si>
  <si>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</si>
  <si>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</si>
  <si>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</si>
  <si>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</si>
  <si>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</si>
  <si>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</si>
  <si>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</si>
  <si>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</si>
  <si>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</si>
  <si>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</si>
  <si>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</si>
  <si>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</si>
  <si>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</si>
  <si>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</si>
  <si>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</si>
  <si>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</si>
  <si>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</si>
  <si>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</si>
  <si>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</si>
  <si>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</si>
  <si>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</si>
  <si>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</si>
  <si>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</si>
  <si>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</si>
  <si>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</si>
  <si>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</si>
  <si>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</si>
  <si>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</si>
  <si>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</si>
  <si>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</si>
  <si>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</si>
  <si>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</si>
  <si>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</si>
  <si>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</si>
  <si>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</si>
  <si>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</si>
  <si>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</si>
  <si>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</si>
  <si>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</si>
  <si>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</si>
  <si>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</si>
  <si>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</si>
  <si>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</si>
  <si>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</si>
  <si>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</si>
  <si>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</si>
  <si>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</si>
  <si>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</si>
  <si>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</si>
  <si>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</si>
  <si>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</si>
  <si>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</si>
  <si>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</si>
  <si>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</si>
  <si>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</si>
  <si>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</si>
  <si>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</si>
  <si>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</si>
  <si>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</si>
  <si>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</si>
  <si>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</si>
  <si>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</si>
  <si>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</si>
  <si>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</si>
  <si>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</si>
  <si>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</si>
  <si>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</si>
  <si>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</si>
  <si>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</si>
  <si>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</si>
  <si>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</si>
  <si>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</si>
  <si>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</si>
  <si>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</si>
  <si>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</si>
  <si>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</si>
  <si>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</si>
  <si>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</si>
  <si>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</si>
  <si>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</si>
  <si>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</si>
  <si>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</si>
  <si>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</si>
  <si>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</si>
  <si>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</si>
  <si>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</si>
  <si>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</si>
  <si>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</si>
  <si>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</si>
  <si>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</si>
  <si>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</si>
  <si>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</si>
  <si>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</si>
  <si>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</si>
  <si>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</si>
  <si>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</si>
  <si>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</si>
  <si>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</si>
  <si>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</si>
  <si>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</si>
  <si>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</si>
  <si>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</si>
  <si>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</si>
  <si>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</si>
  <si>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</si>
  <si>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</si>
  <si>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</si>
  <si>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</si>
  <si>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</si>
  <si>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</si>
  <si>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</si>
  <si>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</si>
  <si>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</si>
  <si>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</si>
  <si>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</si>
  <si>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</si>
  <si>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</si>
  <si>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</si>
  <si>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</si>
  <si>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</si>
  <si>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</si>
  <si>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</si>
  <si>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</si>
  <si>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</si>
  <si>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</si>
  <si>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</si>
  <si>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</si>
  <si>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</si>
  <si>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</si>
  <si>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</si>
  <si>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</si>
  <si>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</si>
  <si>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</si>
  <si>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</si>
  <si>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</si>
  <si>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</si>
  <si>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</si>
  <si>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</si>
  <si>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</si>
  <si>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</si>
  <si>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</si>
  <si>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</si>
  <si>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</si>
  <si>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</si>
  <si>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</si>
  <si>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</si>
  <si>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</si>
  <si>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</si>
  <si>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</si>
  <si>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</si>
  <si>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</si>
  <si>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</si>
  <si>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</si>
  <si>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</si>
  <si>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</si>
  <si>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</si>
  <si>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</si>
  <si>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</si>
  <si>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</si>
  <si>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</si>
  <si>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</si>
  <si>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</si>
  <si>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</si>
  <si>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</si>
  <si>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</si>
  <si>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</si>
  <si>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</si>
  <si>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</si>
  <si>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</si>
  <si>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</si>
  <si>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</si>
  <si>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</si>
  <si>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</si>
  <si>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</si>
  <si>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</si>
  <si>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</si>
  <si>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</si>
  <si>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</si>
  <si>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</si>
  <si>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</si>
  <si>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</si>
  <si>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</si>
  <si>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</si>
  <si>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</si>
  <si>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</si>
  <si>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</si>
  <si>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</si>
  <si>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</si>
  <si>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</si>
  <si>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</si>
  <si>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</si>
  <si>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</si>
  <si>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</si>
  <si>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</si>
  <si>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</si>
  <si>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</si>
  <si>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</si>
  <si>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</si>
  <si>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</si>
  <si>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</si>
  <si>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</si>
  <si>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</si>
  <si>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</si>
  <si>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</si>
  <si>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</si>
  <si>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</si>
  <si>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</si>
  <si>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</si>
  <si>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</si>
  <si>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</si>
  <si>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</si>
  <si>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</si>
  <si>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</si>
  <si>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</si>
  <si>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</si>
  <si>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</si>
  <si>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</si>
  <si>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</si>
  <si>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</si>
  <si>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</si>
  <si>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</si>
  <si>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</si>
  <si>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</si>
  <si>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</si>
  <si>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</si>
  <si>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</si>
  <si>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</si>
  <si>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</si>
  <si>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</si>
  <si>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</si>
  <si>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</si>
  <si>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</si>
  <si>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</si>
  <si>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</si>
  <si>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</si>
  <si>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</si>
  <si>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</si>
  <si>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</si>
  <si>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</si>
  <si>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</si>
  <si>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</si>
  <si>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</si>
  <si>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</si>
  <si>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</si>
  <si>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</si>
  <si>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</si>
  <si>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</si>
  <si>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</si>
  <si>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</si>
  <si>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</si>
  <si>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</si>
  <si>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</si>
  <si>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</si>
  <si>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</si>
  <si>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</si>
  <si>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</si>
  <si>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</si>
  <si>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</si>
  <si>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</si>
  <si>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</si>
  <si>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</si>
  <si>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</si>
  <si>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</si>
  <si>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</si>
  <si>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</si>
  <si>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</si>
  <si>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</si>
  <si>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</si>
  <si>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</si>
  <si>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</si>
  <si>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</si>
  <si>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</si>
  <si>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</si>
  <si>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</si>
  <si>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</si>
  <si>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</si>
  <si>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</si>
  <si>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</si>
  <si>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</si>
  <si>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</si>
  <si>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</si>
  <si>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</si>
  <si>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</si>
  <si>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</si>
  <si>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</si>
  <si>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</si>
  <si>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</si>
  <si>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</si>
  <si>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</si>
  <si>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</si>
  <si>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</si>
  <si>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</si>
  <si>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</si>
  <si>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</si>
  <si>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</si>
  <si>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</si>
  <si>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</si>
  <si>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</si>
  <si>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</si>
  <si>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</si>
  <si>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</si>
  <si>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</si>
  <si>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</si>
  <si>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</si>
  <si>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</si>
  <si>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</si>
  <si>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</si>
  <si>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</si>
  <si>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</si>
  <si>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</si>
  <si>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</si>
  <si>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</si>
  <si>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</si>
  <si>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</si>
  <si>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</si>
  <si>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</si>
  <si>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</si>
  <si>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</si>
  <si>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</si>
  <si>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</si>
  <si>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</si>
  <si>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</si>
  <si>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</si>
  <si>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</si>
  <si>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</si>
  <si>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</si>
  <si>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</si>
  <si>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</si>
  <si>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</si>
  <si>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</si>
  <si>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</si>
  <si>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</si>
  <si>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</si>
  <si>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</si>
  <si>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</si>
  <si>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</si>
  <si>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</si>
  <si>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</si>
  <si>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</si>
  <si>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</si>
  <si>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</si>
  <si>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</si>
  <si>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</si>
  <si>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</si>
  <si>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</si>
  <si>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</si>
  <si>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</si>
  <si>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</si>
  <si>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</si>
  <si>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</si>
  <si>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</si>
  <si>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</si>
  <si>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</si>
  <si>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</si>
  <si>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</si>
  <si>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</si>
  <si>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</si>
  <si>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</si>
  <si>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</si>
  <si>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</si>
  <si>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</si>
  <si>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</si>
  <si>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</si>
  <si>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</si>
  <si>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</si>
  <si>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</si>
  <si>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</si>
  <si>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</si>
  <si>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</si>
  <si>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</si>
  <si>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</si>
  <si>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</si>
  <si>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</si>
  <si>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</si>
  <si>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</si>
  <si>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</si>
  <si>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</si>
  <si>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</si>
  <si>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</si>
  <si>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</si>
  <si>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</si>
  <si>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</si>
  <si>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</si>
  <si>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</si>
  <si>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</si>
  <si>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</si>
  <si>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</si>
  <si>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</si>
  <si>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</si>
  <si>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</si>
  <si>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</si>
  <si>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</si>
  <si>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</si>
  <si>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</si>
  <si>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</si>
  <si>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</si>
  <si>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</si>
  <si>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</si>
  <si>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</si>
  <si>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</si>
  <si>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</si>
  <si>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</si>
  <si>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</si>
  <si>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</si>
  <si>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</si>
  <si>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</si>
  <si>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</si>
  <si>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</si>
  <si>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</si>
  <si>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</si>
  <si>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</si>
  <si>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</si>
  <si>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</si>
  <si>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</si>
  <si>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</si>
  <si>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</si>
  <si>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</si>
  <si>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</si>
  <si>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</si>
  <si>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</si>
  <si>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</si>
  <si>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</si>
  <si>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</si>
  <si>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</si>
  <si>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</si>
  <si>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</si>
  <si>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</si>
  <si>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</si>
  <si>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</si>
  <si>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</si>
  <si>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</si>
  <si>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</si>
  <si>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</si>
  <si>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</si>
  <si>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</si>
  <si>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</si>
  <si>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</si>
  <si>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</si>
  <si>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</si>
  <si>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</si>
  <si>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</si>
  <si>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</si>
  <si>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</si>
  <si>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</si>
  <si>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</si>
  <si>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</si>
  <si>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</si>
  <si>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</si>
  <si>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</si>
  <si>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</si>
  <si>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</si>
  <si>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</si>
  <si>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</si>
  <si>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</si>
  <si>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</si>
  <si>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</si>
  <si>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</si>
  <si>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</si>
  <si>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</si>
  <si>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</si>
  <si>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</si>
  <si>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</si>
  <si>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</si>
  <si>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</si>
  <si>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</si>
  <si>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</si>
  <si>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</si>
  <si>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</si>
  <si>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</si>
  <si>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</si>
  <si>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</si>
  <si>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</si>
  <si>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</si>
  <si>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</si>
  <si>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</si>
  <si>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</si>
  <si>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</si>
  <si>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</si>
  <si>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</si>
  <si>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</si>
  <si>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</si>
  <si>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</si>
  <si>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</si>
  <si>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</si>
  <si>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</si>
  <si>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</si>
  <si>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</si>
  <si>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</si>
  <si>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</si>
  <si>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</si>
  <si>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</si>
  <si>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</si>
  <si>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</si>
  <si>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</si>
  <si>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</si>
  <si>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</si>
  <si>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</si>
  <si>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</si>
  <si>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</si>
  <si>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</si>
  <si>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</si>
  <si>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</si>
  <si>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</si>
  <si>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</si>
  <si>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</si>
  <si>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</si>
  <si>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</si>
  <si>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</si>
  <si>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</si>
  <si>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</si>
  <si>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</si>
  <si>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</si>
  <si>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</si>
  <si>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</si>
  <si>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</si>
  <si>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</si>
  <si>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</si>
  <si>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</si>
  <si>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</si>
  <si>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</si>
  <si>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</si>
  <si>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</si>
  <si>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</si>
  <si>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</si>
  <si>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</si>
  <si>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</si>
  <si>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</si>
  <si>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</si>
  <si>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</si>
  <si>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</si>
  <si>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</si>
  <si>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</si>
  <si>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</si>
  <si>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</si>
  <si>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</si>
  <si>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</si>
  <si>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</si>
  <si>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</si>
  <si>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</si>
  <si>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</si>
  <si>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</si>
  <si>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</si>
  <si>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</si>
  <si>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</si>
  <si>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</si>
  <si>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</si>
  <si>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</si>
  <si>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</si>
  <si>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</si>
  <si>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</si>
  <si>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</si>
  <si>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</si>
  <si>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</si>
  <si>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</si>
  <si>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</si>
  <si>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</si>
  <si>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</si>
  <si>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</si>
  <si>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</si>
  <si>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</si>
  <si>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</si>
  <si>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</si>
  <si>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</si>
  <si>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</si>
  <si>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</si>
  <si>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</si>
  <si>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</si>
  <si>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</si>
  <si>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</si>
  <si>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</si>
  <si>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</si>
  <si>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</si>
  <si>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</si>
  <si>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</si>
  <si>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</si>
  <si>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</si>
  <si>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</si>
  <si>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</si>
  <si>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</si>
  <si>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</si>
  <si>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</si>
  <si>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</si>
  <si>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</si>
  <si>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</si>
  <si>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</si>
  <si>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</si>
  <si>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</si>
  <si>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</si>
  <si>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</si>
  <si>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</si>
  <si>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</si>
  <si>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</si>
  <si>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</si>
  <si>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</si>
  <si>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</si>
  <si>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</si>
  <si>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</si>
  <si>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</si>
  <si>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</si>
  <si>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</si>
  <si>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</si>
  <si>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</si>
  <si>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</si>
  <si>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</si>
  <si>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</si>
  <si>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</si>
  <si>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</si>
  <si>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</si>
  <si>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</si>
  <si>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</si>
  <si>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</si>
  <si>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</si>
  <si>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</si>
  <si>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</si>
  <si>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</si>
  <si>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</si>
  <si>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</si>
  <si>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</si>
  <si>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</si>
  <si>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</si>
  <si>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</si>
  <si>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</si>
  <si>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</si>
  <si>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</si>
  <si>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</si>
  <si>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</si>
  <si>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</si>
  <si>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</si>
  <si>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</si>
  <si>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</si>
  <si>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</si>
  <si>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</si>
  <si>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</si>
  <si>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</si>
  <si>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</si>
  <si>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</si>
  <si>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</si>
  <si>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</si>
  <si>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</si>
  <si>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</si>
  <si>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</si>
  <si>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</si>
  <si>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</si>
  <si>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</si>
  <si>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</si>
  <si>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</si>
  <si>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</si>
  <si>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</si>
  <si>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</si>
  <si>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</si>
  <si>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</si>
  <si>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</si>
  <si>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</si>
  <si>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</si>
  <si>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</si>
  <si>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</si>
  <si>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</si>
  <si>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</si>
  <si>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</si>
  <si>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</si>
  <si>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</si>
  <si>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</si>
  <si>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</si>
  <si>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</si>
  <si>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</si>
  <si>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</si>
  <si>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</si>
  <si>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</si>
  <si>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</si>
  <si>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</si>
  <si>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</si>
  <si>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</si>
  <si>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</si>
  <si>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</si>
  <si>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</si>
  <si>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</si>
  <si>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</si>
  <si>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</si>
  <si>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</si>
  <si>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</si>
  <si>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</si>
  <si>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</si>
  <si>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</si>
  <si>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</si>
  <si>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</si>
  <si>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</si>
  <si>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</si>
  <si>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</si>
  <si>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</si>
  <si>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</si>
  <si>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</si>
  <si>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</si>
  <si>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</si>
  <si>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</si>
  <si>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</si>
  <si>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</si>
  <si>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</si>
  <si>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</si>
  <si>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</si>
  <si>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</si>
  <si>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</si>
  <si>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</si>
  <si>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</si>
  <si>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</si>
  <si>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</si>
  <si>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</si>
  <si>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</si>
  <si>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</si>
  <si>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</si>
  <si>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</si>
  <si>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</si>
  <si>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</si>
  <si>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</si>
  <si>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</si>
  <si>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</si>
  <si>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</si>
  <si>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</si>
  <si>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</si>
  <si>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</si>
  <si>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</si>
  <si>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</si>
  <si>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</si>
  <si>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</si>
  <si>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</si>
  <si>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</si>
  <si>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</si>
  <si>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</si>
  <si>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</si>
  <si>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</si>
  <si>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</si>
  <si>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</si>
  <si>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</si>
  <si>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</si>
  <si>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</si>
  <si>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</si>
  <si>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</si>
  <si>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</si>
  <si>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</si>
  <si>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</si>
  <si>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</si>
  <si>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</si>
  <si>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</si>
  <si>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</si>
  <si>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</si>
  <si>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</si>
  <si>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</si>
  <si>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</si>
  <si>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</si>
  <si>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</si>
  <si>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</si>
  <si>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</si>
  <si>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</si>
  <si>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</si>
  <si>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</si>
  <si>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</si>
  <si>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</si>
  <si>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</si>
  <si>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</si>
  <si>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</si>
  <si>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</si>
  <si>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</si>
  <si>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</si>
  <si>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</si>
  <si>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</si>
  <si>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</si>
  <si>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</si>
  <si>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</si>
  <si>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</si>
  <si>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</si>
  <si>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</si>
  <si>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</si>
  <si>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</si>
  <si>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</si>
  <si>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</si>
  <si>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</si>
  <si>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</si>
  <si>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</si>
  <si>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</si>
  <si>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</si>
  <si>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</si>
  <si>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</si>
  <si>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</si>
  <si>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</si>
  <si>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</si>
  <si>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</si>
  <si>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</si>
  <si>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</si>
  <si>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</si>
  <si>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</si>
  <si>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</si>
  <si>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</si>
  <si>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</si>
  <si>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</si>
  <si>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</si>
  <si>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</si>
  <si>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</si>
  <si>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</si>
  <si>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</si>
  <si>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</si>
  <si>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</si>
  <si>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</si>
  <si>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</si>
  <si>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</si>
  <si>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</si>
  <si>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</si>
  <si>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</si>
  <si>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</si>
  <si>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</si>
  <si>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</si>
  <si>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</si>
  <si>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</si>
  <si>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</si>
  <si>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</si>
  <si>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</si>
  <si>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</si>
  <si>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</si>
  <si>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</si>
  <si>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</si>
  <si>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</si>
  <si>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</si>
  <si>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</si>
  <si>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</si>
  <si>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</si>
  <si>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</si>
  <si>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</si>
  <si>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</si>
  <si>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</si>
  <si>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</si>
  <si>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</si>
  <si>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</si>
  <si>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</si>
  <si>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</si>
  <si>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</si>
  <si>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</si>
  <si>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</si>
  <si>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</si>
  <si>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</si>
  <si>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</si>
  <si>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</si>
  <si>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</si>
  <si>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</si>
  <si>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</si>
  <si>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</si>
  <si>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</si>
  <si>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</si>
  <si>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</si>
  <si>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</si>
  <si>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</si>
  <si>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</si>
  <si>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</si>
  <si>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</si>
  <si>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</si>
  <si>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</si>
  <si>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</si>
  <si>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</si>
  <si>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</si>
  <si>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</si>
  <si>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</si>
  <si>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</si>
  <si>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</si>
  <si>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</si>
  <si>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</si>
  <si>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</si>
  <si>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</si>
  <si>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</si>
  <si>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</si>
  <si>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</si>
  <si>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</si>
  <si>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</si>
  <si>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</si>
  <si>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</si>
  <si>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</si>
  <si>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</si>
  <si>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</si>
  <si>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</si>
  <si>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</si>
  <si>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</si>
  <si>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</si>
  <si>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</si>
  <si>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</si>
  <si>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</si>
  <si>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</si>
  <si>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</si>
  <si>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</si>
  <si>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</si>
  <si>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</si>
  <si>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</si>
  <si>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</si>
  <si>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</si>
  <si>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</si>
  <si>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</si>
  <si>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</si>
  <si>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</si>
  <si>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</si>
  <si>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</si>
  <si>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</si>
  <si>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</si>
  <si>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</si>
  <si>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</si>
  <si>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</si>
  <si>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</si>
  <si>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</si>
  <si>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</si>
  <si>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</si>
  <si>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</si>
  <si>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</si>
  <si>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</si>
  <si>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</si>
  <si>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</si>
  <si>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</si>
  <si>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</si>
  <si>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</si>
  <si>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</si>
  <si>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</si>
  <si>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</si>
  <si>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</si>
  <si>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</si>
  <si>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</si>
  <si>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</si>
  <si>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</si>
  <si>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</si>
  <si>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</si>
  <si>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</si>
  <si>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</si>
  <si>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</si>
  <si>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</si>
  <si>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</si>
  <si>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</si>
  <si>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</si>
  <si>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</si>
  <si>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</si>
  <si>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</si>
  <si>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</si>
  <si>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</si>
  <si>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</si>
  <si>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</si>
  <si>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</si>
  <si>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</si>
  <si>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</si>
  <si>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</si>
  <si>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</si>
  <si>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</si>
  <si>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</si>
  <si>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</si>
  <si>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</si>
  <si>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</si>
  <si>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</si>
  <si>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</si>
  <si>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</si>
  <si>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</si>
  <si>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</si>
  <si>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</si>
  <si>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</si>
  <si>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</si>
  <si>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</si>
  <si>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</si>
  <si>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</si>
  <si>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</si>
  <si>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</si>
  <si>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</si>
  <si>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</si>
  <si>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</si>
  <si>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</si>
  <si>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</si>
  <si>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</si>
  <si>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</si>
  <si>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</si>
  <si>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</si>
  <si>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</si>
  <si>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</si>
  <si>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</si>
  <si>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</si>
  <si>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</si>
  <si>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</si>
  <si>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</si>
  <si>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</si>
  <si>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</si>
  <si>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</si>
  <si>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</si>
  <si>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</si>
  <si>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</si>
  <si>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</si>
  <si>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</si>
  <si>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</si>
  <si>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</si>
  <si>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</si>
  <si>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</si>
  <si>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</si>
  <si>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</si>
  <si>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</si>
  <si>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</si>
  <si>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</si>
  <si>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</si>
  <si>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</si>
  <si>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</si>
  <si>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</si>
  <si>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</si>
  <si>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</si>
  <si>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</si>
  <si>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</si>
  <si>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</si>
  <si>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</si>
  <si>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</si>
  <si>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</si>
  <si>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</si>
  <si>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</si>
  <si>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</si>
  <si>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</si>
  <si>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</si>
  <si>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</si>
  <si>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</si>
  <si>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</si>
  <si>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</si>
  <si>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</si>
  <si>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</si>
  <si>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</si>
  <si>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</si>
  <si>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</si>
  <si>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</si>
  <si>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</si>
  <si>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</si>
  <si>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</si>
  <si>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</si>
  <si>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</si>
  <si>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</si>
  <si>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</si>
  <si>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</si>
  <si>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</si>
  <si>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</si>
  <si>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</si>
  <si>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</si>
  <si>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</si>
  <si>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</si>
  <si>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</si>
  <si>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</si>
  <si>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</si>
  <si>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</si>
  <si>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</si>
  <si>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</si>
  <si>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</si>
  <si>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</si>
  <si>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</si>
  <si>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</si>
  <si>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</si>
  <si>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</si>
  <si>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</si>
  <si>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</si>
  <si>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</si>
  <si>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</si>
  <si>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</si>
  <si>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</si>
  <si>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</si>
  <si>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</si>
  <si>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</si>
  <si>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</si>
  <si>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</si>
  <si>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</si>
  <si>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</si>
  <si>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</si>
  <si>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</si>
  <si>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</si>
  <si>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</si>
  <si>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</si>
  <si>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</si>
  <si>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</si>
  <si>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</si>
  <si>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</si>
  <si>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</si>
  <si>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</si>
  <si>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</si>
  <si>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</si>
  <si>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</si>
  <si>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</si>
  <si>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</si>
  <si>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</si>
  <si>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</si>
  <si>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</si>
  <si>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</si>
  <si>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</si>
  <si>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</si>
  <si>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</si>
  <si>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</si>
  <si>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</si>
  <si>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</si>
  <si>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</si>
  <si>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</si>
  <si>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</si>
  <si>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</si>
  <si>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</si>
  <si>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</si>
  <si>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</si>
  <si>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</si>
  <si>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</si>
  <si>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</si>
  <si>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</si>
  <si>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</si>
  <si>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</si>
  <si>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</si>
  <si>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</si>
  <si>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</si>
  <si>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</si>
  <si>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</si>
  <si>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</si>
  <si>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</si>
  <si>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</si>
  <si>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</si>
  <si>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</si>
  <si>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</si>
  <si>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</si>
  <si>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</si>
  <si>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</si>
  <si>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</si>
  <si>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</si>
  <si>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</si>
  <si>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</si>
  <si>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</si>
  <si>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</si>
  <si>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</si>
  <si>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</si>
  <si>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</si>
  <si>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</si>
  <si>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</si>
  <si>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</si>
  <si>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</si>
  <si>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</si>
  <si>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</si>
  <si>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</si>
  <si>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</si>
  <si>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</si>
  <si>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</si>
  <si>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</si>
  <si>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</si>
  <si>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</si>
  <si>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</si>
  <si>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</si>
  <si>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</si>
  <si>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</si>
  <si>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</si>
  <si>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</si>
  <si>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</si>
  <si>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</si>
  <si>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</si>
  <si>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</si>
  <si>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</si>
  <si>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</si>
  <si>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</si>
  <si>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</si>
  <si>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</si>
  <si>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</si>
  <si>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</si>
  <si>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</si>
  <si>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</si>
  <si>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</si>
  <si>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</si>
  <si>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</si>
  <si>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</si>
  <si>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</si>
  <si>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</si>
  <si>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</si>
  <si>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</si>
  <si>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</si>
  <si>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</si>
  <si>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</si>
  <si>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</si>
  <si>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</si>
  <si>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</si>
  <si>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</si>
  <si>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</si>
  <si>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</si>
  <si>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</si>
  <si>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</si>
  <si>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</si>
  <si>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</si>
  <si>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</si>
  <si>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</si>
  <si>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</si>
  <si>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</si>
  <si>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</si>
  <si>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</si>
  <si>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</si>
  <si>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</si>
  <si>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</si>
  <si>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</si>
  <si>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</si>
  <si>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</si>
  <si>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</si>
  <si>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</si>
  <si>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</si>
  <si>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</si>
  <si>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</si>
  <si>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</si>
  <si>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</si>
  <si>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</si>
  <si>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</si>
  <si>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</si>
  <si>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</si>
  <si>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</si>
  <si>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</si>
  <si>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</si>
  <si>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</si>
  <si>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</si>
  <si>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</si>
  <si>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</si>
  <si>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</si>
  <si>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</si>
  <si>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</si>
  <si>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</si>
  <si>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</si>
  <si>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</si>
  <si>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</si>
  <si>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</si>
  <si>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</si>
  <si>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</si>
  <si>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</si>
  <si>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</si>
  <si>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</si>
  <si>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</si>
  <si>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</si>
  <si>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</si>
  <si>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</si>
  <si>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</si>
  <si>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</si>
  <si>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</si>
  <si>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</si>
  <si>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</si>
  <si>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</si>
  <si>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</si>
  <si>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</si>
  <si>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</si>
  <si>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</si>
  <si>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</si>
  <si>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</si>
  <si>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</si>
  <si>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</si>
  <si>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</si>
  <si>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</si>
  <si>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</si>
  <si>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</si>
  <si>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</si>
  <si>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</si>
  <si>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</si>
  <si>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</si>
  <si>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</si>
  <si>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</si>
  <si>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</si>
  <si>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</si>
  <si>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</si>
  <si>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</si>
  <si>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</si>
  <si>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</si>
  <si>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</si>
  <si>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</si>
  <si>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</si>
  <si>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</si>
  <si>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</si>
  <si>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</si>
  <si>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</si>
  <si>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</si>
  <si>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</si>
  <si>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</si>
  <si>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</si>
  <si>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</si>
  <si>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</si>
  <si>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</si>
  <si>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</si>
  <si>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</si>
  <si>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</si>
  <si>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</si>
  <si>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</si>
  <si>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</si>
  <si>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</si>
  <si>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</si>
  <si>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</si>
  <si>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</si>
  <si>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</si>
  <si>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</si>
  <si>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</si>
  <si>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</si>
  <si>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</si>
  <si>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</si>
  <si>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</si>
  <si>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</si>
  <si>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</si>
  <si>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</si>
  <si>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</si>
  <si>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</si>
  <si>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</si>
  <si>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</si>
  <si>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</si>
  <si>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</si>
  <si>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</si>
  <si>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</si>
  <si>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</si>
  <si>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</si>
  <si>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</si>
  <si>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</si>
  <si>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</si>
  <si>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</si>
  <si>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</si>
  <si>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</si>
  <si>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</si>
  <si>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</si>
  <si>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</si>
  <si>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</si>
  <si>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</si>
  <si>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</si>
  <si>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</si>
  <si>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</si>
  <si>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</si>
  <si>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</si>
  <si>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</si>
  <si>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</si>
  <si>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</si>
  <si>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</si>
  <si>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</si>
  <si>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</si>
  <si>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</si>
  <si>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</si>
  <si>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</si>
  <si>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</si>
  <si>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</si>
  <si>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</si>
  <si>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</si>
  <si>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</si>
  <si>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</si>
  <si>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</si>
  <si>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</si>
  <si>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</si>
  <si>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</si>
  <si>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</si>
  <si>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</si>
  <si>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</si>
  <si>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</si>
  <si>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</si>
  <si>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</si>
  <si>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</si>
  <si>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</si>
  <si>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</si>
  <si>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</si>
  <si>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</si>
  <si>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</si>
  <si>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</si>
  <si>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</si>
  <si>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</si>
  <si>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</si>
  <si>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</si>
  <si>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</si>
  <si>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</si>
  <si>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</si>
  <si>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</si>
  <si>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</si>
  <si>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</si>
  <si>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</si>
  <si>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</si>
  <si>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</si>
  <si>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</si>
  <si>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</si>
  <si>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</si>
  <si>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</si>
  <si>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</si>
  <si>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</si>
  <si>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</si>
  <si>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</si>
  <si>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</si>
  <si>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</si>
  <si>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</si>
  <si>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</si>
  <si>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</si>
  <si>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</si>
  <si>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</si>
  <si>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</si>
  <si>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</si>
  <si>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</si>
  <si>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</si>
  <si>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</si>
  <si>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</si>
  <si>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</si>
  <si>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</si>
  <si>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</si>
  <si>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</si>
  <si>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</si>
  <si>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</si>
  <si>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</si>
  <si>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</si>
  <si>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</si>
  <si>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</si>
  <si>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</si>
  <si>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</si>
  <si>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</si>
  <si>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</si>
  <si>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</si>
  <si>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</si>
  <si>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</si>
  <si>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</si>
  <si>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</si>
  <si>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</si>
  <si>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</si>
  <si>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</si>
  <si>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</si>
  <si>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</si>
  <si>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</si>
  <si>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</si>
  <si>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</si>
  <si>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</si>
  <si>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</si>
  <si>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</si>
  <si>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</si>
  <si>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</si>
  <si>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</si>
  <si>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</si>
  <si>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</si>
  <si>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</si>
  <si>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</si>
  <si>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</si>
  <si>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</si>
  <si>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</si>
  <si>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</si>
  <si>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</si>
  <si>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</si>
  <si>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</si>
  <si>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</si>
  <si>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</si>
  <si>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</si>
  <si>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</si>
  <si>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</si>
  <si>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</si>
  <si>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</si>
  <si>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</si>
  <si>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</si>
  <si>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</si>
  <si>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</si>
  <si>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</si>
  <si>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</si>
  <si>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</si>
  <si>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</si>
  <si>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</si>
  <si>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</si>
  <si>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</si>
  <si>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</si>
  <si>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</si>
  <si>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</si>
  <si>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</si>
  <si>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</si>
  <si>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</si>
  <si>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</si>
  <si>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</si>
  <si>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</si>
  <si>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</si>
  <si>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</si>
  <si>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</si>
  <si>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</si>
  <si>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</si>
  <si>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</si>
  <si>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</si>
  <si>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</si>
  <si>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</si>
  <si>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</si>
  <si>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</si>
  <si>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</si>
  <si>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</si>
  <si>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</si>
  <si>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</si>
  <si>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</si>
  <si>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</si>
  <si>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</si>
  <si>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</si>
  <si>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</si>
  <si>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</si>
  <si>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</si>
  <si>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</si>
  <si>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</si>
  <si>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</si>
  <si>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</si>
  <si>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</si>
  <si>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</si>
  <si>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</si>
  <si>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</si>
  <si>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</si>
  <si>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</si>
  <si>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</si>
  <si>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</si>
  <si>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</si>
  <si>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</si>
  <si>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</si>
  <si>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</si>
  <si>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</si>
  <si>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</si>
  <si>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</si>
  <si>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</si>
  <si>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</si>
  <si>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</si>
  <si>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</si>
  <si>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</si>
  <si>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</si>
  <si>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</si>
  <si>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</si>
  <si>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</si>
  <si>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</si>
  <si>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</si>
  <si>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</si>
  <si>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</si>
  <si>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</si>
  <si>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</si>
  <si>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</si>
  <si>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</si>
  <si>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</si>
  <si>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</si>
  <si>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</si>
  <si>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</si>
  <si>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</si>
  <si>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</si>
  <si>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</si>
  <si>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</si>
  <si>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</si>
  <si>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</si>
  <si>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</si>
  <si>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</si>
  <si>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</si>
  <si>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</si>
  <si>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</si>
  <si>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</si>
  <si>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</si>
  <si>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</si>
  <si>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</si>
  <si>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</si>
  <si>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</si>
  <si>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</si>
  <si>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</si>
  <si>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</si>
  <si>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</si>
  <si>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</si>
  <si>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</si>
  <si>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</si>
  <si>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</si>
  <si>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</si>
  <si>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</si>
  <si>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</si>
  <si>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</si>
  <si>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</si>
  <si>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</si>
  <si>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</si>
  <si>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</si>
  <si>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</si>
  <si>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</si>
  <si>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</si>
  <si>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</si>
  <si>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</si>
  <si>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</si>
  <si>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</si>
  <si>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</si>
  <si>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</si>
  <si>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</si>
  <si>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</si>
  <si>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</si>
  <si>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</si>
  <si>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</si>
  <si>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</si>
  <si>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</si>
  <si>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</si>
  <si>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</si>
  <si>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</si>
  <si>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</si>
  <si>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</si>
  <si>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</si>
  <si>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</si>
  <si>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</si>
  <si>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</si>
  <si>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</si>
  <si>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</si>
  <si>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</si>
  <si>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</si>
  <si>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</si>
  <si>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</si>
  <si>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</si>
  <si>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</si>
  <si>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</si>
  <si>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</si>
  <si>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</si>
  <si>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</si>
  <si>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</si>
  <si>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</si>
  <si>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</si>
  <si>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</si>
  <si>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</si>
  <si>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</si>
  <si>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</si>
  <si>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</si>
  <si>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</si>
  <si>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</si>
  <si>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</si>
  <si>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</si>
  <si>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</si>
  <si>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</si>
  <si>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</si>
  <si>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</si>
  <si>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</si>
  <si>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</si>
  <si>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</si>
  <si>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</si>
  <si>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</si>
  <si>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</si>
  <si>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</si>
  <si>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</si>
  <si>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</si>
  <si>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</si>
  <si>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</si>
  <si>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</si>
  <si>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</si>
  <si>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</si>
  <si>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</si>
  <si>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</si>
  <si>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</si>
  <si>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</si>
  <si>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</si>
  <si>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</si>
  <si>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</si>
  <si>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</si>
  <si>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</si>
  <si>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</si>
  <si>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</si>
  <si>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</si>
  <si>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</si>
  <si>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</si>
  <si>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</si>
  <si>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</si>
  <si>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</si>
  <si>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</si>
  <si>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</si>
  <si>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</si>
  <si>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</si>
  <si>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</si>
  <si>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</si>
  <si>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</si>
  <si>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</si>
  <si>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</si>
  <si>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</si>
  <si>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</si>
  <si>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</si>
  <si>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</si>
  <si>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</si>
  <si>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</si>
  <si>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</si>
  <si>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</si>
  <si>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</si>
  <si>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</si>
  <si>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</si>
  <si>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</si>
  <si>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</si>
  <si>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</si>
  <si>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</si>
  <si>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</si>
  <si>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</si>
  <si>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</si>
  <si>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</si>
  <si>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</si>
  <si>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</si>
  <si>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</si>
  <si>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</si>
  <si>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</si>
  <si>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</si>
  <si>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</si>
  <si>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</si>
  <si>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</si>
  <si>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</si>
  <si>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</si>
  <si>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</si>
  <si>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</si>
  <si>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</si>
  <si>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</si>
  <si>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</si>
  <si>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</si>
  <si>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</si>
  <si>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</si>
  <si>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</si>
  <si>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</si>
  <si>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</si>
  <si>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</si>
  <si>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</si>
  <si>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</si>
  <si>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</si>
  <si>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</si>
  <si>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</si>
  <si>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</si>
  <si>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</si>
  <si>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</si>
  <si>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</si>
  <si>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</si>
  <si>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</si>
  <si>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</si>
  <si>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</si>
  <si>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</si>
  <si>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</si>
  <si>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</si>
  <si>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</si>
  <si>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</si>
  <si>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</si>
  <si>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</si>
  <si>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</si>
  <si>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</si>
  <si>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</si>
  <si>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</si>
  <si>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</si>
  <si>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</si>
  <si>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</si>
  <si>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</si>
  <si>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</si>
  <si>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</si>
  <si>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</si>
  <si>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</si>
  <si>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</si>
  <si>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</si>
  <si>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</si>
  <si>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</si>
  <si>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</si>
  <si>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</si>
  <si>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</si>
  <si>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</si>
  <si>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</si>
  <si>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</si>
  <si>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</si>
  <si>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</si>
  <si>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</si>
  <si>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</si>
  <si>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</si>
  <si>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</si>
  <si>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</si>
  <si>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</si>
  <si>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</si>
  <si>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</si>
  <si>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</si>
  <si>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</si>
  <si>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</si>
  <si>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</si>
  <si>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</si>
  <si>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</si>
  <si>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</si>
  <si>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</si>
  <si>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</si>
  <si>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</si>
  <si>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</si>
  <si>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</si>
  <si>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</si>
  <si>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</si>
  <si>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</si>
  <si>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</si>
  <si>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</si>
  <si>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</si>
  <si>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</si>
  <si>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</si>
  <si>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</si>
  <si>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</si>
  <si>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</si>
  <si>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</si>
  <si>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</si>
  <si>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</si>
  <si>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</si>
  <si>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</si>
  <si>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</si>
  <si>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</si>
  <si>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</si>
  <si>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</si>
  <si>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</si>
  <si>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</si>
  <si>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</si>
  <si>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</si>
  <si>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</si>
  <si>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</si>
  <si>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</si>
  <si>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</si>
  <si>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</si>
  <si>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</si>
  <si>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</si>
  <si>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</si>
  <si>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</si>
  <si>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</si>
  <si>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</si>
  <si>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</si>
  <si>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</si>
  <si>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</si>
  <si>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</si>
  <si>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</si>
  <si>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</si>
  <si>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</si>
  <si>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</si>
  <si>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</si>
  <si>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</si>
  <si>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</si>
  <si>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</si>
  <si>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</si>
  <si>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</si>
  <si>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</si>
  <si>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</si>
  <si>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</si>
  <si>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</si>
  <si>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</si>
  <si>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</si>
  <si>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</si>
  <si>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</si>
  <si>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</si>
  <si>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</si>
  <si>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</si>
  <si>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</si>
  <si>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</si>
  <si>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</si>
  <si>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</si>
  <si>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</si>
  <si>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</si>
  <si>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</si>
  <si>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</si>
  <si>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</si>
  <si>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</si>
  <si>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</si>
  <si>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</si>
  <si>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</si>
  <si>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</si>
  <si>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</si>
  <si>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</si>
  <si>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</si>
  <si>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</si>
  <si>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</si>
  <si>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</si>
  <si>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</si>
  <si>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</si>
  <si>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</si>
  <si>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</si>
  <si>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</si>
  <si>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</si>
  <si>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</si>
  <si>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</si>
  <si>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</si>
  <si>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</si>
  <si>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</si>
  <si>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</si>
  <si>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</si>
  <si>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</si>
  <si>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</si>
  <si>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</si>
  <si>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</si>
  <si>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</si>
  <si>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</si>
  <si>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</si>
  <si>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</si>
  <si>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</si>
  <si>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</si>
  <si>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</si>
  <si>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</si>
  <si>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</si>
  <si>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</si>
  <si>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</si>
  <si>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</si>
  <si>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</si>
  <si>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</si>
  <si>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</si>
  <si>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</si>
  <si>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</si>
  <si>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</si>
  <si>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</si>
  <si>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</si>
  <si>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</si>
  <si>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</si>
  <si>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</si>
  <si>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</si>
  <si>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</si>
  <si>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</si>
  <si>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</si>
  <si>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</si>
  <si>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</si>
  <si>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</si>
  <si>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</si>
  <si>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</si>
  <si>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</si>
  <si>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</si>
  <si>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</si>
  <si>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</si>
  <si>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</si>
  <si>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</si>
  <si>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</si>
  <si>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</si>
  <si>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</si>
  <si>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</si>
  <si>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</si>
  <si>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</si>
  <si>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</si>
  <si>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</si>
  <si>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</si>
  <si>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</si>
  <si>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</si>
  <si>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</si>
  <si>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</si>
  <si>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</si>
  <si>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</si>
  <si>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</si>
  <si>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</si>
  <si>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</si>
  <si>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</si>
  <si>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</si>
  <si>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</si>
  <si>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</si>
  <si>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</si>
  <si>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</si>
  <si>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</si>
  <si>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</si>
  <si>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</si>
  <si>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</si>
  <si>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</si>
  <si>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</si>
  <si>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</si>
  <si>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</si>
  <si>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</si>
  <si>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</si>
  <si>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</si>
  <si>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</si>
  <si>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</si>
  <si>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</si>
  <si>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</si>
  <si>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</si>
  <si>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</si>
  <si>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</si>
  <si>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</si>
  <si>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</si>
  <si>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</si>
  <si>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</si>
  <si>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</si>
  <si>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</si>
  <si>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</si>
  <si>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</si>
  <si>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</si>
  <si>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</si>
  <si>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</si>
  <si>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</si>
  <si>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</si>
  <si>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</si>
  <si>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</si>
  <si>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</si>
  <si>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</si>
  <si>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</si>
  <si>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</si>
  <si>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</si>
  <si>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</si>
  <si>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</si>
  <si>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</si>
  <si>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</si>
  <si>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</si>
  <si>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</si>
  <si>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</si>
  <si>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</si>
  <si>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</si>
  <si>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</si>
  <si>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</si>
  <si>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</si>
  <si>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</si>
  <si>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</si>
  <si>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</si>
  <si>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</si>
  <si>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</si>
  <si>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</si>
  <si>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</si>
  <si>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</si>
  <si>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</si>
  <si>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</si>
  <si>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</si>
  <si>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</si>
  <si>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</si>
  <si>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</si>
  <si>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</si>
  <si>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</si>
  <si>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</si>
  <si>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</si>
  <si>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</si>
  <si>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</si>
  <si>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</si>
  <si>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</si>
  <si>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</si>
  <si>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</si>
  <si>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</si>
  <si>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</si>
  <si>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</si>
  <si>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</si>
  <si>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</si>
  <si>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</si>
  <si>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</si>
  <si>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</si>
  <si>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</si>
  <si>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</si>
  <si>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</si>
  <si>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</si>
  <si>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</si>
  <si>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</si>
  <si>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</si>
  <si>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</si>
  <si>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</si>
  <si>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</si>
  <si>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</si>
  <si>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</si>
  <si>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</si>
  <si>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</si>
  <si>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</si>
  <si>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</si>
  <si>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</si>
  <si>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</si>
  <si>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</si>
  <si>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</si>
  <si>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</si>
  <si>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</si>
  <si>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</si>
  <si>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</si>
  <si>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</si>
  <si>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</si>
  <si>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</si>
  <si>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</si>
  <si>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</si>
  <si>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</si>
  <si>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</si>
  <si>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</si>
  <si>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</si>
  <si>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</si>
  <si>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</si>
  <si>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</si>
  <si>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</si>
  <si>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</si>
  <si>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</si>
  <si>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</si>
  <si>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</si>
  <si>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</si>
  <si>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</si>
  <si>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</si>
  <si>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</si>
  <si>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</si>
  <si>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</si>
  <si>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</si>
  <si>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</si>
  <si>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</si>
  <si>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</si>
  <si>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</si>
  <si>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</si>
  <si>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</si>
  <si>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</si>
  <si>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</si>
  <si>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</si>
  <si>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</si>
  <si>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</si>
  <si>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</si>
  <si>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</si>
  <si>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</si>
  <si>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</si>
  <si>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</si>
  <si>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</si>
  <si>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</si>
  <si>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</si>
  <si>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</si>
  <si>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</si>
  <si>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</si>
  <si>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</si>
  <si>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</si>
  <si>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</si>
  <si>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</si>
  <si>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</si>
  <si>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</si>
  <si>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</si>
  <si>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</si>
  <si>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</si>
  <si>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</si>
  <si>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</si>
  <si>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</si>
  <si>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</si>
  <si>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</si>
  <si>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</si>
  <si>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</si>
  <si>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</si>
  <si>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</si>
  <si>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</si>
  <si>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</si>
  <si>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</si>
  <si>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</si>
  <si>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</si>
  <si>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</si>
  <si>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</si>
  <si>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</si>
  <si>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</si>
  <si>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</si>
  <si>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</si>
  <si>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</si>
  <si>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</si>
  <si>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</si>
  <si>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</si>
  <si>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</si>
  <si>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</si>
  <si>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</si>
  <si>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</si>
  <si>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</si>
  <si>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</si>
  <si>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</si>
  <si>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</si>
  <si>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</si>
  <si>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</si>
  <si>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</si>
  <si>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</si>
  <si>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</si>
  <si>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</si>
  <si>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</si>
  <si>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</si>
  <si>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</si>
  <si>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</si>
  <si>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</si>
  <si>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</si>
  <si>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</si>
  <si>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</si>
  <si>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</si>
  <si>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</si>
  <si>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</si>
  <si>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</si>
  <si>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</si>
  <si>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</si>
  <si>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</si>
  <si>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</si>
  <si>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</si>
  <si>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</si>
  <si>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</si>
  <si>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</si>
  <si>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</si>
  <si>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</si>
  <si>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</si>
  <si>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</si>
  <si>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</si>
  <si>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</si>
  <si>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</si>
  <si>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</si>
  <si>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</si>
  <si>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</si>
  <si>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</si>
  <si>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</si>
  <si>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</si>
  <si>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</si>
  <si>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</si>
  <si>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</si>
  <si>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</si>
  <si>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</si>
  <si>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</si>
  <si>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</si>
  <si>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</si>
  <si>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</si>
  <si>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</si>
  <si>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</si>
  <si>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</si>
  <si>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</si>
  <si>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</si>
  <si>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</si>
  <si>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</si>
  <si>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</si>
  <si>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</si>
  <si>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</si>
  <si>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</si>
  <si>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</si>
  <si>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</si>
  <si>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</si>
  <si>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</si>
  <si>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</si>
  <si>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</si>
  <si>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</si>
  <si>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</si>
  <si>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</si>
  <si>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</si>
  <si>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</si>
  <si>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</si>
  <si>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</si>
  <si>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</si>
  <si>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</si>
  <si>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</si>
  <si>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</si>
  <si>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</si>
  <si>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</si>
  <si>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</si>
  <si>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</si>
  <si>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</si>
  <si>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</si>
  <si>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</si>
  <si>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</si>
  <si>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</si>
  <si>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</si>
  <si>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</si>
  <si>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</si>
  <si>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</si>
  <si>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</si>
  <si>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</si>
  <si>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</si>
  <si>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</si>
  <si>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</si>
  <si>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</si>
  <si>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</si>
  <si>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</si>
  <si>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</si>
  <si>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</si>
  <si>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</si>
  <si>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</si>
  <si>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</si>
  <si>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</si>
  <si>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</si>
  <si>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</si>
  <si>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</si>
  <si>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</si>
  <si>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</si>
  <si>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</si>
  <si>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</si>
  <si>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</si>
  <si>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</si>
  <si>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</si>
  <si>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</si>
  <si>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</si>
  <si>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</si>
  <si>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</si>
  <si>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</si>
  <si>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</si>
  <si>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</si>
  <si>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</si>
  <si>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</si>
  <si>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</si>
  <si>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</si>
  <si>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</si>
  <si>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</si>
  <si>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</si>
  <si>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</si>
  <si>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</si>
  <si>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</si>
  <si>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</si>
  <si>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</si>
  <si>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</si>
  <si>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</si>
  <si>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</si>
  <si>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</si>
  <si>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</si>
  <si>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</si>
  <si>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</si>
  <si>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</si>
  <si>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</si>
  <si>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</si>
  <si>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</si>
  <si>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</si>
  <si>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</si>
  <si>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</si>
  <si>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</si>
  <si>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</si>
  <si>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</si>
  <si>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</si>
  <si>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</si>
  <si>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</si>
  <si>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</si>
  <si>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</si>
  <si>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</si>
  <si>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</si>
  <si>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</si>
  <si>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</si>
  <si>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</si>
  <si>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</si>
  <si>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</si>
  <si>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</si>
  <si>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</si>
  <si>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</si>
  <si>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</si>
  <si>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</si>
  <si>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</si>
  <si>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</si>
  <si>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</si>
  <si>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</si>
  <si>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</si>
  <si>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</si>
  <si>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</si>
  <si>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</si>
  <si>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</si>
  <si>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</si>
  <si>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</si>
  <si>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</si>
  <si>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</si>
  <si>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</si>
  <si>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</si>
  <si>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</si>
  <si>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</si>
  <si>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</si>
  <si>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</si>
  <si>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</si>
  <si>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</si>
  <si>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</si>
  <si>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</si>
  <si>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</si>
  <si>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</si>
  <si>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</si>
  <si>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</si>
  <si>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</si>
  <si>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</si>
  <si>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</si>
  <si>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</si>
  <si>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</si>
  <si>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</si>
  <si>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</si>
  <si>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</si>
  <si>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</si>
  <si>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</si>
  <si>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</si>
  <si>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</si>
  <si>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</si>
  <si>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</si>
  <si>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</si>
  <si>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</si>
  <si>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</si>
  <si>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</si>
  <si>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</si>
  <si>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</si>
  <si>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</si>
  <si>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</si>
  <si>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</si>
  <si>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</si>
  <si>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</si>
  <si>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</si>
  <si>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</si>
  <si>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</si>
  <si>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</si>
  <si>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</si>
  <si>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</si>
  <si>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</si>
  <si>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</si>
  <si>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</si>
  <si>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</si>
  <si>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</si>
  <si>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</si>
  <si>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</si>
  <si>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</si>
  <si>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</si>
  <si>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</si>
  <si>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</si>
  <si>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</si>
  <si>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</si>
  <si>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</si>
  <si>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</si>
  <si>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</si>
  <si>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</si>
  <si>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</si>
  <si>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</si>
  <si>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</si>
  <si>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</si>
  <si>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</si>
  <si>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</si>
  <si>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</si>
  <si>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</si>
  <si>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</si>
  <si>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</si>
  <si>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</si>
  <si>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</si>
  <si>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</si>
  <si>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</si>
  <si>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</si>
  <si>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</si>
  <si>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</si>
  <si>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</si>
  <si>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</si>
  <si>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</si>
  <si>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</si>
  <si>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</si>
  <si>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</si>
  <si>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</si>
  <si>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</si>
  <si>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</si>
  <si>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</si>
  <si>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</si>
  <si>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</si>
  <si>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</si>
  <si>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</si>
  <si>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</si>
  <si>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</si>
  <si>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</si>
  <si>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</si>
  <si>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</si>
  <si>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</si>
  <si>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</si>
  <si>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</si>
  <si>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</si>
  <si>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</si>
  <si>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</si>
  <si>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</si>
  <si>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</si>
  <si>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</si>
  <si>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</si>
  <si>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</si>
  <si>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</si>
  <si>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</si>
  <si>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</si>
  <si>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</si>
  <si>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</si>
  <si>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</si>
  <si>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</si>
  <si>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</si>
  <si>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</si>
  <si>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</si>
  <si>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</si>
  <si>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</si>
  <si>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</si>
  <si>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</si>
  <si>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</si>
  <si>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</si>
  <si>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</si>
  <si>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</si>
  <si>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</si>
  <si>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</si>
  <si>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</si>
  <si>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</si>
  <si>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</si>
  <si>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</si>
  <si>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</si>
  <si>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</si>
  <si>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</si>
  <si>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</si>
  <si>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</si>
  <si>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</si>
  <si>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</si>
  <si>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</si>
  <si>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</si>
  <si>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</si>
  <si>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</si>
  <si>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</si>
  <si>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</si>
  <si>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</si>
  <si>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</si>
  <si>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</si>
  <si>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</si>
  <si>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</si>
  <si>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</si>
  <si>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</si>
  <si>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</si>
  <si>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</si>
  <si>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</si>
  <si>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</si>
  <si>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</si>
  <si>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</si>
  <si>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</si>
  <si>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</si>
  <si>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</si>
  <si>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</si>
  <si>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</si>
  <si>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</si>
  <si>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</si>
  <si>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</si>
  <si>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</si>
  <si>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</si>
  <si>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</si>
  <si>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</si>
  <si>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</si>
  <si>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</si>
  <si>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</si>
  <si>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</si>
  <si>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</si>
  <si>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</si>
  <si>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</si>
  <si>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</si>
  <si>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</si>
  <si>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</si>
  <si>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</si>
  <si>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</si>
  <si>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</si>
  <si>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</si>
  <si>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</si>
  <si>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</si>
  <si>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</si>
  <si>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</si>
  <si>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</si>
  <si>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</si>
  <si>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</si>
  <si>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</si>
  <si>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</si>
  <si>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</si>
  <si>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</si>
  <si>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</si>
  <si>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</si>
  <si>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</si>
  <si>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</si>
  <si>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</si>
  <si>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</si>
  <si>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</si>
  <si>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</si>
  <si>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</si>
  <si>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</si>
  <si>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</si>
  <si>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</si>
  <si>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</si>
  <si>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</si>
  <si>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</si>
  <si>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</si>
  <si>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</si>
  <si>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</si>
  <si>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</si>
  <si>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</si>
  <si>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</si>
  <si>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</si>
  <si>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</si>
  <si>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</si>
  <si>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</si>
  <si>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</si>
  <si>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</si>
  <si>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</si>
  <si>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</si>
  <si>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</si>
  <si>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</si>
  <si>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</si>
  <si>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</si>
  <si>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</si>
  <si>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</si>
  <si>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</si>
  <si>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</si>
  <si>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</si>
  <si>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</si>
  <si>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</si>
  <si>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</si>
  <si>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</si>
  <si>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</si>
  <si>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</si>
  <si>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</si>
  <si>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</si>
  <si>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</si>
  <si>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</si>
  <si>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</si>
  <si>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</si>
  <si>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</si>
  <si>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</si>
  <si>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</si>
  <si>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</si>
  <si>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</si>
  <si>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</si>
  <si>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</si>
  <si>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</si>
  <si>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</si>
  <si>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</si>
  <si>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</si>
  <si>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</si>
  <si>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</si>
  <si>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</si>
  <si>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</si>
  <si>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</si>
  <si>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</si>
  <si>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</si>
  <si>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</si>
  <si>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</si>
  <si>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</si>
  <si>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</si>
  <si>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</si>
  <si>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</si>
  <si>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</si>
  <si>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</si>
  <si>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</si>
  <si>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</si>
  <si>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</si>
  <si>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</si>
  <si>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</si>
  <si>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</si>
  <si>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</si>
  <si>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</si>
  <si>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</si>
  <si>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</si>
  <si>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</si>
  <si>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</si>
  <si>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</si>
  <si>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</si>
  <si>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</si>
  <si>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</si>
  <si>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</si>
  <si>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</si>
  <si>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</si>
  <si>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</si>
  <si>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</si>
  <si>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</si>
  <si>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</si>
  <si>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</si>
  <si>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</si>
  <si>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</si>
  <si>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</si>
  <si>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</si>
  <si>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</si>
  <si>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</si>
  <si>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</si>
  <si>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</si>
  <si>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</si>
  <si>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</si>
  <si>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</si>
  <si>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</si>
  <si>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</si>
  <si>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</si>
  <si>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</si>
  <si>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</si>
  <si>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</si>
  <si>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</si>
  <si>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</si>
  <si>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</si>
  <si>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</si>
  <si>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</si>
  <si>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</si>
  <si>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</si>
  <si>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</si>
  <si>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</si>
  <si>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</si>
  <si>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</si>
  <si>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</si>
  <si>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</si>
  <si>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</si>
  <si>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</si>
  <si>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</si>
  <si>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</si>
  <si>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</si>
  <si>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</si>
  <si>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</si>
  <si>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</si>
  <si>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</si>
  <si>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</si>
  <si>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</si>
  <si>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</si>
  <si>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</si>
  <si>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</si>
  <si>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</si>
  <si>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</si>
  <si>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</si>
  <si>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</si>
  <si>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</si>
  <si>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</si>
  <si>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</si>
  <si>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</si>
  <si>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</si>
  <si>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</si>
  <si>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</si>
  <si>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</si>
  <si>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</si>
  <si>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</si>
  <si>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</si>
  <si>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</si>
  <si>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</si>
  <si>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</si>
  <si>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</si>
  <si>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</si>
  <si>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</si>
  <si>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</si>
  <si>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</si>
  <si>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</si>
  <si>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</si>
  <si>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</si>
  <si>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</si>
  <si>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</si>
  <si>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</si>
  <si>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</si>
  <si>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</si>
  <si>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</si>
  <si>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</si>
  <si>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</si>
  <si>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</si>
  <si>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</si>
  <si>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</si>
  <si>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</si>
  <si>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</si>
  <si>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</si>
  <si>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</si>
  <si>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</si>
  <si>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</si>
  <si>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</si>
  <si>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</si>
  <si>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</si>
  <si>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</si>
  <si>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</si>
  <si>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</si>
  <si>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</si>
  <si>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</si>
  <si>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</si>
  <si>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</si>
  <si>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</si>
  <si>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</si>
  <si>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</si>
  <si>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</si>
  <si>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</si>
  <si>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</si>
  <si>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</si>
  <si>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</si>
  <si>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</si>
  <si>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</si>
  <si>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</si>
  <si>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</si>
  <si>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</si>
  <si>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</si>
  <si>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</si>
  <si>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</si>
  <si>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</si>
  <si>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</si>
  <si>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</si>
  <si>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</si>
  <si>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</si>
  <si>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</si>
  <si>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</si>
  <si>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</si>
  <si>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</si>
  <si>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</si>
  <si>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</si>
  <si>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</si>
  <si>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</si>
  <si>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</si>
  <si>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</si>
  <si>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</si>
  <si>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</si>
  <si>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</si>
  <si>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</si>
  <si>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</si>
  <si>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</si>
  <si>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</si>
  <si>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</si>
  <si>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</si>
  <si>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</si>
  <si>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</si>
  <si>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</si>
  <si>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</si>
  <si>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</si>
  <si>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</si>
  <si>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</si>
  <si>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</si>
  <si>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</si>
  <si>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</si>
  <si>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</si>
  <si>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</si>
  <si>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</si>
  <si>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</si>
  <si>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</si>
  <si>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</si>
  <si>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</si>
  <si>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</si>
  <si>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</si>
  <si>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</si>
  <si>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</si>
  <si>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</si>
  <si>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</si>
  <si>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</si>
  <si>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</si>
  <si>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</si>
  <si>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</si>
  <si>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</si>
  <si>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</si>
  <si>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</si>
  <si>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</si>
  <si>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</si>
  <si>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</si>
  <si>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</si>
  <si>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</si>
  <si>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</si>
  <si>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</si>
  <si>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</si>
  <si>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</si>
  <si>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</si>
  <si>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</si>
  <si>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</si>
  <si>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</si>
  <si>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</si>
  <si>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</si>
  <si>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</si>
  <si>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</si>
  <si>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</si>
  <si>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</si>
  <si>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</si>
  <si>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</si>
  <si>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</si>
  <si>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</si>
  <si>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</si>
  <si>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</si>
  <si>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</si>
  <si>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</si>
  <si>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</si>
  <si>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</si>
  <si>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</si>
  <si>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</si>
  <si>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</si>
  <si>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</si>
  <si>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</si>
  <si>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</si>
  <si>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</si>
  <si>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</si>
  <si>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</si>
  <si>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</si>
  <si>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</si>
  <si>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</si>
  <si>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</si>
  <si>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</si>
  <si>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</si>
  <si>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</si>
  <si>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</si>
  <si>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</si>
  <si>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</si>
  <si>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</si>
  <si>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</si>
  <si>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</si>
  <si>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</si>
  <si>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</si>
  <si>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</si>
  <si>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</si>
  <si>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</si>
  <si>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</si>
  <si>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</si>
  <si>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</si>
  <si>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</si>
  <si>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</si>
  <si>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</si>
  <si>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</si>
  <si>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</si>
  <si>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</si>
  <si>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</si>
  <si>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</si>
  <si>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</si>
  <si>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</si>
  <si>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</si>
  <si>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</si>
  <si>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</si>
  <si>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</si>
  <si>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</si>
  <si>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</si>
  <si>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</si>
  <si>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</si>
  <si>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</si>
  <si>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</si>
  <si>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</si>
  <si>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</si>
  <si>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</si>
  <si>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</si>
  <si>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</si>
  <si>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</si>
  <si>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</si>
  <si>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</si>
  <si>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</si>
  <si>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</si>
  <si>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</si>
  <si>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</si>
  <si>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</si>
  <si>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</si>
  <si>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</si>
  <si>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</si>
  <si>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</si>
  <si>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</si>
  <si>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</si>
  <si>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</si>
  <si>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</si>
  <si>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</si>
  <si>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</si>
  <si>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</si>
  <si>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</si>
  <si>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</si>
  <si>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</si>
  <si>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</si>
  <si>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</si>
  <si>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</si>
  <si>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</si>
  <si>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</si>
  <si>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</si>
  <si>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</si>
  <si>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</si>
  <si>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</si>
  <si>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</si>
  <si>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</si>
  <si>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</si>
  <si>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</si>
  <si>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</si>
  <si>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</si>
  <si>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</si>
  <si>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</si>
  <si>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</si>
  <si>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</si>
  <si>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</si>
  <si>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</si>
  <si>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</si>
  <si>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</si>
  <si>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</si>
  <si>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</si>
  <si>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</si>
  <si>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</si>
  <si>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</si>
  <si>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</si>
  <si>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</si>
  <si>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</si>
  <si>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</si>
  <si>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</si>
  <si>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</si>
  <si>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</si>
  <si>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</si>
  <si>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</si>
  <si>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</si>
  <si>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</si>
  <si>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</si>
  <si>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</si>
  <si>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</si>
  <si>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</si>
  <si>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</si>
  <si>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</si>
  <si>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</si>
  <si>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</si>
  <si>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</si>
  <si>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</si>
  <si>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</si>
  <si>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</si>
  <si>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</si>
  <si>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</si>
  <si>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</si>
  <si>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</si>
  <si>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</si>
  <si>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</si>
  <si>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</si>
  <si>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</si>
  <si>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</si>
  <si>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</si>
  <si>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</si>
  <si>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</si>
  <si>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</si>
  <si>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</si>
  <si>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</si>
  <si>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</si>
  <si>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</si>
  <si>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</si>
  <si>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</si>
  <si>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</si>
  <si>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</si>
  <si>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</si>
  <si>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</si>
  <si>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</si>
  <si>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</si>
  <si>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</si>
  <si>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</si>
  <si>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</si>
  <si>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</si>
  <si>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</si>
  <si>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</si>
  <si>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</si>
  <si>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</si>
  <si>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</si>
  <si>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</si>
  <si>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</si>
  <si>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</si>
  <si>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</si>
  <si>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</si>
  <si>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</si>
  <si>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</si>
  <si>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</si>
  <si>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</si>
  <si>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</si>
  <si>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</si>
  <si>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</si>
  <si>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</si>
  <si>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</si>
  <si>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</si>
  <si>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</si>
  <si>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</si>
  <si>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</si>
  <si>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</si>
  <si>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</si>
  <si>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</si>
  <si>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</si>
  <si>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</si>
  <si>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</si>
  <si>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</si>
  <si>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</si>
  <si>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</si>
  <si>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</si>
  <si>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</si>
  <si>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</si>
  <si>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</si>
  <si>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</si>
  <si>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</si>
  <si>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</si>
  <si>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</si>
  <si>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</si>
  <si>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</si>
  <si>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</si>
  <si>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</si>
  <si>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</si>
  <si>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</si>
  <si>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</si>
  <si>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</si>
  <si>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</si>
  <si>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</si>
  <si>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</si>
  <si>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</si>
  <si>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</si>
  <si>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</si>
  <si>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</si>
  <si>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</si>
  <si>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</si>
  <si>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</si>
  <si>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</si>
  <si>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</si>
  <si>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</si>
  <si>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</si>
  <si>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</si>
  <si>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</si>
  <si>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</si>
  <si>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</si>
  <si>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</si>
  <si>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</si>
  <si>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</si>
  <si>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</si>
  <si>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</si>
  <si>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</si>
  <si>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</si>
  <si>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</si>
  <si>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</si>
  <si>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</si>
  <si>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</si>
  <si>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</si>
  <si>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</si>
  <si>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</si>
  <si>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</si>
  <si>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</si>
  <si>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</si>
  <si>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</si>
  <si>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</si>
  <si>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</si>
  <si>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</si>
  <si>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</si>
  <si>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</si>
  <si>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</si>
  <si>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</si>
  <si>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</si>
  <si>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</si>
  <si>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</si>
  <si>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</si>
  <si>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</si>
  <si>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</si>
  <si>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</si>
  <si>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</si>
  <si>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</si>
  <si>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</si>
  <si>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</si>
  <si>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</si>
  <si>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</si>
  <si>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</si>
  <si>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</si>
  <si>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</si>
  <si>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</si>
  <si>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</si>
  <si>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</si>
  <si>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</si>
  <si>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</si>
  <si>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</si>
  <si>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</si>
  <si>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</si>
  <si>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</si>
  <si>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</si>
  <si>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</si>
  <si>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</si>
  <si>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</si>
  <si>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</si>
  <si>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</si>
  <si>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</si>
  <si>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</si>
  <si>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</si>
  <si>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</si>
  <si>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</si>
  <si>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</si>
  <si>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</si>
  <si>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</si>
  <si>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</si>
  <si>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</si>
  <si>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</si>
  <si>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</si>
  <si>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</si>
  <si>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</si>
  <si>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</si>
  <si>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</si>
  <si>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</si>
  <si>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</si>
  <si>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</si>
  <si>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</si>
  <si>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</si>
  <si>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</si>
  <si>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</si>
  <si>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</si>
  <si>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</si>
  <si>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</si>
  <si>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</si>
  <si>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</si>
  <si>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</si>
  <si>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</si>
  <si>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</si>
  <si>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</si>
  <si>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</si>
  <si>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</si>
  <si>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</si>
  <si>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</si>
  <si>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</si>
  <si>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</si>
  <si>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</si>
  <si>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</si>
  <si>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</si>
  <si>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</si>
  <si>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</si>
  <si>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</si>
  <si>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</si>
  <si>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</si>
  <si>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</si>
  <si>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</si>
  <si>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</si>
  <si>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</si>
  <si>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</si>
  <si>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</si>
  <si>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</si>
  <si>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</si>
  <si>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</si>
  <si>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</si>
  <si>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</si>
  <si>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</si>
  <si>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</si>
  <si>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</si>
  <si>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</si>
  <si>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</si>
  <si>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</si>
  <si>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</si>
  <si>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</si>
  <si>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</si>
  <si>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</si>
  <si>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</si>
  <si>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</si>
  <si>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</si>
  <si>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</si>
  <si>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</si>
  <si>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</si>
  <si>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</si>
  <si>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</si>
  <si>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</si>
  <si>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</si>
  <si>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</si>
  <si>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</si>
  <si>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</si>
  <si>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</si>
  <si>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</si>
  <si>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</si>
  <si>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</si>
  <si>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</si>
  <si>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</si>
  <si>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</si>
  <si>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</si>
  <si>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</si>
  <si>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</si>
  <si>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</si>
  <si>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</si>
  <si>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</si>
  <si>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</si>
  <si>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</si>
  <si>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</si>
  <si>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</si>
  <si>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</si>
  <si>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</si>
  <si>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</si>
  <si>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</si>
  <si>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</si>
  <si>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</si>
  <si>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</si>
  <si>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</si>
  <si>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</si>
  <si>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</si>
  <si>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</si>
  <si>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</si>
  <si>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</si>
  <si>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</si>
  <si>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</si>
  <si>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</si>
  <si>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</si>
  <si>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</si>
  <si>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</si>
  <si>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</si>
  <si>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</si>
  <si>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</si>
  <si>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</si>
  <si>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</si>
  <si>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</si>
  <si>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</si>
  <si>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</si>
  <si>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</si>
  <si>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</si>
  <si>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</si>
  <si>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</si>
  <si>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</si>
  <si>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</si>
  <si>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</si>
  <si>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</si>
  <si>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</si>
  <si>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</si>
  <si>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</si>
  <si>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</si>
  <si>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</si>
  <si>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</si>
  <si>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</si>
  <si>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</si>
  <si>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</si>
  <si>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</si>
  <si>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</si>
  <si>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</si>
  <si>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</si>
  <si>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</si>
  <si>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</si>
  <si>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</si>
  <si>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</si>
  <si>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</si>
  <si>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</si>
  <si>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</si>
  <si>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</si>
  <si>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</si>
  <si>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</si>
  <si>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</si>
  <si>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</si>
  <si>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</si>
  <si>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</si>
  <si>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</si>
  <si>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</si>
  <si>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</si>
  <si>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</si>
  <si>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</si>
  <si>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</si>
  <si>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</si>
  <si>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</si>
  <si>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</si>
  <si>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</si>
  <si>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</si>
  <si>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</si>
  <si>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</si>
  <si>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</si>
  <si>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</si>
  <si>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</si>
  <si>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</si>
  <si>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</si>
  <si>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</si>
  <si>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</si>
  <si>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</si>
  <si>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</si>
  <si>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</si>
  <si>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</si>
  <si>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</si>
  <si>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</si>
  <si>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</si>
  <si>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</si>
  <si>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</si>
  <si>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</si>
  <si>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</si>
  <si>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</si>
  <si>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</si>
  <si>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</si>
  <si>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</si>
  <si>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</si>
  <si>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</si>
  <si>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</si>
  <si>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</si>
  <si>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</si>
  <si>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</si>
  <si>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</si>
  <si>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</si>
  <si>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</si>
  <si>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</si>
  <si>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</si>
  <si>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</si>
  <si>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</si>
  <si>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</si>
  <si>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</si>
  <si>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</si>
  <si>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</si>
  <si>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</si>
  <si>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</si>
  <si>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</si>
  <si>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</si>
  <si>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</si>
  <si>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</si>
  <si>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</si>
  <si>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</si>
  <si>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</si>
  <si>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</si>
  <si>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</si>
  <si>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</si>
  <si>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</si>
  <si>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</si>
  <si>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</si>
  <si>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</si>
  <si>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</si>
  <si>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</si>
  <si>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</si>
  <si>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</si>
  <si>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</si>
  <si>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</si>
  <si>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</si>
  <si>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</si>
  <si>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</si>
  <si>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</si>
  <si>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</si>
  <si>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</si>
  <si>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</si>
  <si>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</si>
  <si>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</si>
  <si>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</si>
  <si>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</si>
  <si>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</si>
  <si>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</si>
  <si>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</si>
  <si>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</si>
  <si>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</si>
  <si>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</si>
  <si>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</si>
  <si>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</si>
  <si>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</si>
  <si>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</si>
  <si>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</si>
  <si>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</si>
  <si>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</si>
  <si>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</si>
  <si>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</si>
  <si>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</si>
  <si>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</si>
  <si>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</si>
  <si>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</si>
  <si>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</si>
  <si>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</si>
  <si>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</si>
  <si>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</si>
  <si>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</si>
  <si>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</si>
  <si>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</si>
  <si>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</si>
  <si>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</si>
  <si>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</si>
  <si>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</si>
  <si>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</si>
  <si>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</si>
  <si>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</si>
  <si>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</si>
  <si>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</si>
  <si>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</si>
  <si>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</si>
  <si>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</si>
  <si>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</si>
  <si>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</si>
  <si>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</si>
  <si>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</si>
  <si>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</si>
  <si>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</si>
  <si>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</si>
  <si>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</si>
  <si>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</si>
  <si>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</si>
  <si>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</si>
  <si>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</si>
  <si>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</si>
  <si>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</si>
  <si>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</si>
  <si>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</si>
  <si>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</si>
  <si>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</si>
  <si>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</si>
  <si>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</si>
  <si>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</si>
  <si>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</si>
  <si>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</si>
  <si>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</si>
  <si>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</si>
  <si>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</si>
  <si>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</si>
  <si>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</si>
  <si>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</si>
  <si>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</si>
  <si>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</si>
  <si>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</si>
  <si>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</si>
  <si>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</si>
  <si>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</si>
  <si>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</si>
  <si>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</si>
  <si>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</si>
  <si>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</si>
  <si>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</si>
  <si>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</si>
  <si>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</si>
  <si>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</si>
  <si>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</si>
  <si>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</si>
  <si>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</si>
  <si>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</si>
  <si>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</si>
  <si>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</si>
  <si>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</si>
  <si>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</si>
  <si>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</si>
  <si>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</si>
  <si>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</si>
  <si>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</si>
  <si>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</si>
  <si>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</si>
  <si>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</si>
  <si>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</si>
  <si>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</si>
  <si>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</si>
  <si>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</si>
  <si>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</si>
  <si>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</si>
  <si>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</si>
  <si>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</si>
  <si>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</si>
  <si>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</si>
  <si>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</si>
  <si>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</si>
  <si>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</si>
  <si>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</si>
  <si>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</si>
  <si>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</si>
  <si>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</si>
  <si>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</si>
  <si>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</si>
  <si>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</si>
  <si>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</si>
  <si>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</si>
  <si>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</si>
  <si>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</si>
  <si>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</si>
  <si>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</si>
  <si>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</si>
  <si>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</si>
  <si>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</si>
  <si>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</si>
  <si>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</si>
  <si>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</si>
  <si>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</si>
  <si>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</si>
  <si>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</si>
  <si>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</si>
  <si>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</si>
  <si>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</si>
  <si>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</si>
  <si>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</si>
  <si>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</si>
  <si>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</si>
  <si>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</si>
  <si>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</si>
  <si>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</si>
  <si>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</si>
  <si>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</si>
  <si>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</si>
  <si>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</si>
  <si>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</si>
  <si>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</si>
  <si>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</si>
  <si>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</si>
  <si>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</si>
  <si>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</si>
  <si>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</si>
  <si>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</si>
  <si>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</si>
  <si>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</si>
  <si>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</si>
  <si>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</si>
  <si>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</si>
  <si>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</si>
  <si>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</si>
  <si>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</si>
  <si>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</si>
  <si>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</si>
  <si>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</si>
  <si>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</si>
  <si>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</si>
  <si>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</si>
  <si>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</si>
  <si>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</si>
  <si>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</si>
  <si>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</si>
  <si>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</si>
  <si>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</si>
  <si>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</si>
  <si>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</si>
  <si>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</si>
  <si>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</si>
  <si>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</si>
  <si>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</si>
  <si>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</si>
  <si>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</si>
  <si>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</si>
  <si>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</si>
  <si>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</si>
  <si>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</si>
  <si>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</si>
  <si>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</si>
  <si>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</si>
  <si>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</si>
  <si>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</si>
  <si>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</si>
  <si>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</si>
  <si>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</si>
  <si>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</si>
  <si>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</si>
  <si>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</si>
  <si>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</si>
  <si>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</si>
  <si>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</si>
  <si>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</si>
  <si>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</si>
  <si>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</si>
  <si>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</si>
  <si>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</si>
  <si>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</si>
  <si>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</si>
  <si>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</si>
  <si>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</si>
  <si>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</si>
  <si>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</si>
  <si>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</si>
  <si>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</si>
  <si>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</si>
  <si>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</si>
  <si>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</si>
  <si>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</si>
  <si>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</si>
  <si>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</si>
  <si>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</si>
  <si>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</si>
  <si>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</si>
  <si>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</si>
  <si>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</si>
  <si>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</si>
  <si>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</si>
  <si>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</si>
  <si>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</si>
  <si>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</si>
  <si>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</si>
  <si>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</si>
  <si>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</si>
  <si>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</si>
  <si>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</si>
  <si>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</si>
  <si>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</si>
  <si>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</si>
  <si>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</si>
  <si>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</si>
  <si>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</si>
  <si>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</si>
  <si>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</si>
  <si>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</si>
  <si>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</si>
  <si>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</si>
  <si>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</si>
  <si>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</si>
  <si>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</si>
  <si>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</si>
  <si>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</si>
  <si>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</si>
  <si>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</si>
  <si>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</si>
  <si>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</si>
  <si>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</si>
  <si>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</si>
  <si>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</si>
  <si>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</si>
  <si>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</si>
  <si>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</si>
  <si>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</si>
  <si>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</si>
  <si>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</si>
  <si>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</si>
  <si>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</si>
  <si>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</si>
  <si>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</si>
  <si>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</si>
  <si>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</si>
  <si>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</si>
  <si>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</si>
  <si>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</si>
  <si>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</si>
  <si>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</si>
  <si>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</si>
  <si>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</si>
  <si>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</si>
  <si>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</si>
  <si>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</si>
  <si>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</si>
  <si>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</si>
  <si>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</si>
  <si>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</si>
  <si>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</si>
  <si>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</si>
  <si>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</si>
  <si>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</si>
  <si>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</si>
  <si>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</si>
  <si>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</si>
  <si>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</si>
  <si>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</si>
  <si>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</si>
  <si>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</si>
  <si>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</si>
  <si>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</si>
  <si>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</si>
  <si>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</si>
  <si>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</si>
  <si>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</si>
  <si>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</si>
  <si>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</si>
  <si>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</si>
  <si>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</si>
  <si>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</si>
  <si>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</si>
  <si>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</si>
  <si>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</si>
  <si>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</si>
  <si>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</si>
  <si>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</si>
  <si>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</si>
  <si>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</si>
  <si>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</si>
  <si>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</si>
  <si>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</si>
  <si>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</si>
  <si>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</si>
  <si>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</si>
  <si>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</si>
  <si>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</si>
  <si>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</si>
  <si>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</si>
  <si>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</si>
  <si>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</si>
  <si>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</si>
  <si>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</si>
  <si>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</si>
  <si>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</si>
  <si>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</si>
  <si>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</si>
  <si>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</si>
  <si>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</si>
  <si>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</si>
  <si>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</si>
  <si>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</si>
  <si>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</si>
  <si>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</si>
  <si>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</si>
  <si>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</si>
  <si>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</si>
  <si>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</si>
  <si>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</si>
  <si>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</si>
  <si>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</si>
  <si>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</si>
  <si>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</si>
  <si>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</si>
  <si>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</si>
  <si>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</si>
  <si>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</si>
  <si>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</si>
  <si>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</si>
  <si>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</si>
  <si>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</si>
  <si>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</si>
  <si>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</si>
  <si>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</si>
  <si>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</si>
  <si>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</si>
  <si>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</si>
  <si>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</si>
  <si>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</si>
  <si>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</si>
  <si>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</si>
  <si>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</si>
  <si>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</si>
  <si>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</si>
  <si>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</si>
  <si>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</si>
  <si>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</si>
  <si>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</si>
  <si>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</si>
  <si>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</si>
  <si>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</si>
  <si>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</si>
  <si>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</si>
  <si>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</si>
  <si>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</si>
  <si>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</si>
  <si>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</si>
  <si>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</si>
  <si>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</si>
  <si>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</si>
  <si>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</si>
  <si>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</si>
  <si>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</si>
  <si>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</si>
  <si>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</si>
  <si>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</si>
  <si>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</si>
  <si>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</si>
  <si>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</si>
  <si>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</si>
  <si>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</si>
  <si>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</si>
  <si>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</si>
  <si>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</si>
  <si>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</si>
  <si>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</si>
  <si>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</si>
  <si>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</si>
  <si>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</si>
  <si>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</si>
  <si>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</si>
  <si>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</si>
  <si>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</si>
  <si>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</si>
  <si>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</si>
  <si>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</si>
  <si>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</si>
  <si>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</si>
  <si>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</si>
  <si>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</si>
  <si>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</si>
  <si>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</si>
  <si>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</si>
  <si>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</si>
  <si>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</si>
  <si>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</si>
  <si>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</si>
  <si>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</si>
  <si>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</si>
  <si>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</si>
  <si>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</si>
  <si>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</si>
  <si>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</si>
  <si>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</si>
  <si>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</si>
  <si>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</si>
  <si>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</si>
  <si>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</si>
  <si>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</si>
  <si>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</si>
  <si>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</si>
  <si>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</si>
  <si>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</si>
  <si>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</si>
  <si>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</si>
  <si>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</si>
  <si>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</si>
  <si>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</si>
  <si>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</si>
  <si>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</si>
  <si>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</si>
  <si>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</si>
  <si>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</si>
  <si>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</si>
  <si>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</si>
  <si>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</si>
  <si>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</si>
  <si>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</si>
  <si>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</si>
  <si>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</si>
  <si>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</si>
  <si>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</si>
  <si>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</si>
  <si>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</si>
  <si>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</si>
  <si>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</si>
  <si>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</si>
  <si>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</si>
  <si>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</si>
  <si>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</si>
  <si>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</si>
  <si>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</si>
  <si>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</si>
  <si>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</si>
  <si>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</si>
  <si>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</si>
  <si>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</si>
  <si>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</si>
  <si>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</si>
  <si>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</si>
  <si>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</si>
  <si>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</si>
  <si>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</si>
  <si>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</si>
  <si>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</si>
  <si>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</si>
  <si>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</si>
  <si>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</si>
  <si>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</si>
  <si>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</si>
  <si>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</si>
  <si>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</si>
  <si>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</si>
  <si>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</si>
  <si>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</si>
  <si>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</si>
  <si>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</si>
  <si>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</si>
  <si>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</si>
  <si>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</si>
  <si>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</si>
  <si>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</si>
  <si>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</si>
  <si>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</si>
  <si>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</si>
  <si>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</si>
  <si>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</si>
  <si>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</si>
  <si>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</si>
  <si>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</si>
  <si>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</si>
  <si>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</si>
  <si>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</si>
  <si>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</si>
  <si>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</si>
  <si>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</si>
  <si>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</si>
  <si>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</si>
  <si>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</si>
  <si>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</si>
  <si>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</si>
  <si>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</si>
  <si>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</si>
  <si>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</si>
  <si>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</si>
  <si>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</si>
  <si>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</si>
  <si>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</si>
  <si>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</si>
  <si>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</si>
  <si>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</si>
  <si>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</si>
  <si>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</si>
  <si>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</si>
  <si>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</si>
  <si>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</si>
  <si>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</si>
  <si>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</si>
  <si>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</si>
  <si>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</si>
  <si>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</si>
  <si>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</si>
  <si>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</si>
  <si>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</si>
  <si>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</si>
  <si>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</si>
  <si>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</si>
  <si>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</si>
  <si>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</si>
  <si>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</si>
  <si>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</si>
  <si>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</si>
  <si>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</si>
  <si>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</si>
  <si>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</si>
  <si>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</si>
  <si>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</si>
  <si>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</si>
  <si>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</si>
  <si>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</si>
  <si>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</si>
  <si>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</si>
  <si>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</si>
  <si>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</si>
  <si>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</si>
  <si>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</si>
  <si>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</si>
  <si>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</si>
  <si>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</si>
  <si>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</si>
  <si>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</si>
  <si>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</si>
  <si>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</si>
  <si>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</si>
  <si>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</si>
  <si>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</si>
  <si>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</si>
  <si>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</si>
  <si>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</si>
  <si>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</si>
  <si>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</si>
  <si>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</si>
  <si>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</si>
  <si>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</si>
  <si>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</si>
  <si>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</si>
  <si>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</si>
  <si>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</si>
  <si>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</si>
  <si>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</si>
  <si>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</si>
  <si>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</si>
  <si>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</si>
  <si>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</si>
  <si>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</si>
  <si>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</si>
  <si>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</si>
  <si>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</si>
  <si>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</si>
  <si>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</si>
  <si>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</si>
  <si>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</si>
  <si>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</si>
  <si>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</si>
  <si>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</si>
  <si>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</si>
  <si>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</si>
  <si>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</si>
  <si>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</si>
  <si>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</si>
  <si>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</si>
  <si>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</si>
  <si>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</si>
  <si>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</si>
  <si>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</si>
  <si>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</si>
  <si>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</si>
  <si>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</si>
  <si>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</si>
  <si>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</si>
  <si>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</si>
  <si>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</si>
  <si>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</si>
  <si>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</si>
  <si>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</si>
  <si>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</si>
  <si>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</si>
  <si>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</si>
  <si>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</si>
  <si>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</si>
  <si>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</si>
  <si>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</si>
  <si>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</si>
  <si>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</si>
  <si>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</si>
  <si>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</si>
  <si>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</si>
  <si>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</si>
  <si>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</si>
  <si>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</si>
  <si>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</si>
  <si>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</si>
  <si>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</si>
  <si>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</si>
  <si>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</si>
  <si>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</si>
  <si>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</si>
  <si>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</si>
  <si>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</si>
  <si>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</si>
  <si>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</si>
  <si>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</si>
  <si>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</si>
  <si>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</si>
  <si>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</si>
  <si>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</si>
  <si>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</si>
  <si>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</si>
  <si>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</si>
  <si>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</si>
  <si>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</si>
  <si>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</si>
  <si>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</si>
  <si>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</si>
  <si>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</si>
  <si>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</si>
  <si>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</si>
  <si>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</si>
  <si>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</si>
  <si>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</si>
  <si>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</si>
  <si>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</si>
  <si>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</si>
  <si>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</si>
  <si>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</si>
  <si>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</si>
  <si>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</si>
  <si>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</si>
  <si>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</si>
  <si>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</si>
  <si>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</si>
  <si>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</si>
  <si>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</si>
  <si>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</si>
  <si>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</si>
  <si>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</si>
  <si>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</si>
  <si>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</si>
  <si>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</si>
  <si>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</si>
  <si>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</si>
  <si>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</si>
  <si>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</si>
  <si>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</si>
  <si>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</si>
  <si>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</si>
  <si>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</si>
  <si>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</si>
  <si>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</si>
  <si>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</si>
  <si>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</si>
  <si>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</si>
  <si>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</si>
  <si>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</si>
  <si>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</si>
  <si>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</si>
  <si>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</si>
  <si>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</si>
  <si>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</si>
  <si>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</si>
  <si>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</si>
  <si>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</si>
  <si>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</si>
  <si>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</si>
  <si>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</si>
  <si>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</si>
  <si>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</si>
  <si>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</si>
  <si>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</si>
  <si>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</si>
  <si>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</si>
  <si>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</si>
  <si>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</si>
  <si>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</si>
  <si>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</si>
  <si>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</si>
  <si>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</si>
  <si>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</si>
  <si>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</si>
  <si>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</si>
  <si>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</si>
  <si>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</si>
  <si>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</si>
  <si>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</si>
  <si>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</si>
  <si>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</si>
  <si>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</si>
  <si>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</si>
  <si>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</si>
  <si>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</si>
  <si>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</si>
  <si>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</si>
  <si>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</si>
  <si>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</si>
  <si>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</si>
  <si>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</si>
  <si>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</si>
  <si>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</si>
  <si>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</si>
  <si>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</si>
  <si>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</si>
  <si>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</si>
  <si>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</si>
  <si>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</si>
  <si>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</si>
  <si>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</si>
  <si>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</si>
  <si>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</si>
  <si>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</si>
  <si>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</si>
  <si>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</si>
  <si>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</si>
  <si>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</si>
  <si>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</si>
  <si>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</si>
  <si>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</si>
  <si>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</si>
  <si>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</si>
  <si>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</si>
  <si>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</si>
  <si>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</si>
  <si>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</si>
  <si>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</si>
  <si>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</si>
  <si>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</si>
  <si>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</si>
  <si>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</si>
  <si>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</si>
  <si>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</si>
  <si>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</si>
  <si>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</si>
  <si>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</si>
  <si>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</si>
  <si>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</si>
  <si>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</si>
  <si>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</si>
  <si>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</si>
  <si>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</si>
  <si>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</si>
  <si>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</si>
  <si>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</si>
  <si>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</si>
  <si>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</si>
  <si>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</si>
  <si>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</si>
  <si>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</si>
  <si>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</si>
  <si>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</si>
  <si>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</si>
  <si>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</si>
  <si>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</si>
  <si>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</si>
  <si>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</si>
  <si>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</si>
  <si>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</si>
  <si>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</si>
  <si>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</si>
  <si>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</si>
  <si>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</si>
  <si>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</si>
  <si>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</si>
  <si>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</si>
  <si>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</si>
  <si>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</si>
  <si>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</si>
  <si>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</si>
  <si>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</si>
  <si>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</si>
  <si>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</si>
  <si>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</si>
  <si>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</si>
  <si>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</si>
  <si>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</si>
  <si>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</si>
  <si>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</si>
  <si>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</si>
  <si>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</si>
  <si>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</si>
  <si>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</si>
  <si>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</si>
  <si>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</si>
  <si>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</si>
  <si>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</si>
  <si>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</si>
  <si>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</si>
  <si>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</si>
  <si>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</si>
  <si>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</si>
  <si>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</si>
  <si>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</si>
  <si>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</si>
  <si>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</si>
  <si>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</si>
  <si>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</si>
  <si>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</si>
  <si>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</si>
  <si>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</si>
  <si>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</si>
  <si>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</si>
  <si>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</si>
  <si>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</si>
  <si>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</si>
  <si>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</si>
  <si>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</si>
  <si>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</si>
  <si>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</si>
  <si>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</si>
  <si>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</si>
  <si>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</si>
  <si>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</si>
  <si>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</si>
  <si>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</si>
  <si>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</si>
  <si>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</si>
  <si>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</si>
  <si>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</si>
  <si>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</si>
  <si>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</si>
  <si>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</si>
  <si>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</si>
  <si>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</si>
  <si>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</si>
  <si>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</si>
  <si>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</si>
  <si>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</si>
  <si>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</si>
  <si>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</si>
  <si>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</si>
  <si>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</si>
  <si>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</si>
  <si>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</si>
  <si>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</si>
  <si>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</si>
  <si>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</si>
  <si>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</si>
  <si>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</si>
  <si>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</si>
  <si>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</si>
  <si>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</si>
  <si>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</si>
  <si>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</si>
  <si>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</si>
  <si>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</si>
  <si>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</si>
  <si>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</si>
  <si>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</si>
  <si>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</si>
  <si>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</si>
  <si>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</si>
  <si>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</si>
  <si>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</si>
  <si>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</si>
  <si>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</si>
  <si>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</si>
  <si>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</si>
  <si>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</si>
  <si>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</si>
  <si>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</si>
  <si>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</si>
  <si>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</si>
  <si>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</si>
  <si>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</si>
  <si>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</si>
  <si>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</si>
  <si>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</si>
  <si>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</si>
  <si>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</si>
  <si>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</si>
  <si>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</si>
  <si>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</si>
  <si>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</si>
  <si>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</si>
  <si>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</si>
  <si>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</si>
  <si>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</si>
  <si>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</si>
  <si>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</si>
  <si>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</si>
  <si>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</si>
  <si>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</si>
  <si>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</si>
  <si>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</si>
  <si>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</si>
  <si>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</si>
  <si>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</si>
  <si>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</si>
  <si>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</si>
  <si>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</si>
  <si>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</si>
  <si>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</si>
  <si>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</si>
  <si>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</si>
  <si>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</si>
  <si>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</si>
  <si>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</si>
  <si>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</si>
  <si>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</si>
  <si>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</si>
  <si>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</si>
  <si>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</si>
  <si>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</si>
  <si>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</si>
  <si>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</si>
  <si>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</si>
  <si>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</si>
  <si>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</si>
  <si>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</si>
  <si>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</si>
  <si>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</si>
  <si>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</si>
  <si>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</si>
  <si>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</si>
  <si>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</si>
  <si>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</si>
  <si>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</si>
  <si>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</si>
  <si>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</si>
  <si>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</si>
  <si>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</si>
  <si>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</si>
  <si>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</si>
  <si>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</si>
  <si>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</si>
  <si>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</si>
  <si>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</si>
  <si>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</si>
  <si>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</si>
  <si>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</si>
  <si>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</si>
  <si>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</si>
  <si>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</si>
  <si>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</si>
  <si>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</si>
  <si>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</si>
  <si>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</si>
  <si>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</si>
  <si>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</si>
  <si>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</si>
  <si>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</si>
  <si>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</si>
  <si>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</si>
  <si>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</si>
  <si>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</si>
  <si>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</si>
  <si>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</si>
  <si>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</si>
  <si>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</si>
  <si>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</si>
  <si>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</si>
  <si>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</si>
  <si>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</si>
  <si>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</si>
  <si>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</si>
  <si>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</si>
  <si>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</si>
  <si>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</si>
  <si>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</si>
  <si>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</si>
  <si>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</si>
  <si>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</si>
  <si>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</si>
  <si>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</si>
  <si>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</si>
  <si>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</si>
  <si>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</si>
  <si>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</si>
  <si>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</si>
  <si>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</si>
  <si>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</si>
  <si>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</si>
  <si>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</si>
  <si>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</si>
  <si>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</si>
  <si>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</si>
  <si>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</si>
  <si>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</si>
  <si>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</si>
  <si>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</si>
  <si>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</si>
  <si>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</si>
  <si>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</si>
  <si>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</si>
  <si>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</si>
  <si>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</si>
  <si>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</si>
  <si>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</si>
  <si>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</si>
  <si>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</si>
  <si>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</si>
  <si>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</si>
  <si>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</si>
  <si>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</si>
  <si>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</si>
  <si>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</si>
  <si>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</si>
  <si>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</si>
  <si>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</si>
  <si>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</si>
  <si>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</si>
  <si>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</si>
  <si>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</si>
  <si>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</si>
  <si>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</si>
  <si>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</si>
  <si>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</si>
  <si>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</si>
  <si>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</si>
  <si>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</si>
  <si>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</si>
  <si>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</si>
  <si>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</si>
  <si>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</si>
  <si>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</si>
  <si>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</si>
  <si>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</si>
  <si>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</si>
  <si>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</si>
  <si>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</si>
  <si>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</si>
  <si>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</si>
  <si>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</si>
  <si>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</si>
  <si>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</si>
  <si>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</si>
  <si>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</si>
  <si>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</si>
  <si>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</si>
  <si>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</si>
  <si>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</si>
  <si>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</si>
  <si>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</si>
  <si>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</si>
  <si>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</si>
  <si>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</si>
  <si>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</si>
  <si>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</si>
  <si>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</si>
  <si>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</si>
  <si>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</si>
  <si>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</si>
  <si>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</si>
  <si>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</si>
  <si>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</si>
  <si>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</si>
  <si>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</si>
  <si>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</si>
  <si>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</si>
  <si>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</si>
  <si>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</si>
  <si>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</si>
  <si>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</si>
  <si>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</si>
  <si>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</si>
  <si>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</si>
  <si>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</si>
  <si>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</si>
  <si>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</si>
  <si>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</si>
  <si>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</si>
  <si>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</si>
  <si>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</si>
  <si>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</si>
  <si>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</si>
  <si>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</si>
  <si>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</si>
  <si>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</si>
  <si>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</si>
  <si>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</si>
  <si>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</si>
  <si>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</si>
  <si>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</si>
  <si>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</si>
  <si>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</si>
  <si>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</si>
  <si>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</si>
  <si>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</si>
  <si>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</si>
  <si>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</si>
  <si>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</si>
  <si>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</si>
  <si>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</si>
  <si>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</si>
  <si>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</si>
  <si>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</si>
  <si>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</si>
  <si>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</si>
  <si>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</si>
  <si>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</si>
  <si>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</si>
  <si>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</si>
  <si>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</si>
  <si>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</si>
  <si>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</si>
  <si>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</si>
  <si>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</si>
  <si>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</si>
  <si>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</si>
  <si>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</si>
  <si>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</si>
  <si>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</si>
  <si>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</si>
  <si>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</si>
  <si>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</si>
  <si>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</si>
  <si>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</si>
  <si>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</si>
  <si>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</si>
  <si>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</si>
  <si>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</si>
  <si>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</si>
  <si>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</si>
  <si>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</si>
  <si>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</si>
  <si>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</si>
  <si>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</si>
  <si>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</si>
  <si>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</si>
  <si>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</si>
  <si>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</si>
  <si>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</si>
  <si>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</si>
  <si>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</si>
  <si>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</si>
  <si>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</si>
  <si>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</si>
  <si>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</si>
  <si>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</si>
  <si>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</si>
  <si>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</si>
  <si>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</si>
  <si>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</si>
  <si>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</si>
  <si>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</si>
  <si>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</si>
  <si>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</si>
  <si>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</si>
  <si>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</si>
  <si>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</si>
  <si>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</si>
  <si>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</si>
  <si>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</si>
  <si>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</si>
  <si>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</si>
  <si>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</si>
  <si>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</si>
  <si>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</si>
  <si>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</si>
  <si>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</si>
  <si>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</si>
  <si>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</si>
  <si>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</si>
  <si>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</si>
  <si>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</si>
  <si>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</si>
  <si>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</si>
  <si>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</si>
  <si>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</si>
  <si>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</si>
  <si>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</si>
  <si>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</si>
  <si>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</si>
  <si>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</si>
  <si>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</si>
  <si>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</si>
  <si>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</si>
  <si>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</si>
  <si>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</si>
  <si>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</si>
  <si>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</si>
  <si>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</si>
  <si>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</si>
  <si>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</si>
  <si>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</si>
  <si>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</si>
  <si>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</si>
  <si>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</si>
  <si>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</si>
  <si>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</si>
  <si>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</si>
  <si>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</si>
  <si>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</si>
  <si>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</si>
  <si>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</si>
  <si>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</si>
  <si>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</si>
  <si>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</si>
  <si>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</si>
  <si>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</si>
  <si>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</si>
  <si>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</si>
  <si>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</si>
  <si>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</si>
  <si>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</si>
  <si>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</si>
  <si>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</si>
  <si>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</si>
  <si>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</si>
  <si>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</si>
  <si>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</si>
  <si>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</si>
  <si>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</si>
  <si>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</si>
  <si>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</si>
  <si>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</si>
  <si>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</si>
  <si>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</si>
  <si>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</si>
  <si>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</si>
  <si>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</si>
  <si>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</si>
  <si>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</si>
  <si>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</si>
  <si>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</si>
  <si>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</si>
  <si>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</si>
  <si>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</si>
  <si>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</si>
  <si>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</si>
  <si>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</si>
  <si>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</si>
  <si>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</si>
  <si>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</si>
  <si>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</si>
  <si>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</si>
  <si>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</si>
  <si>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</si>
  <si>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</si>
  <si>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</si>
  <si>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</si>
  <si>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</si>
  <si>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</si>
  <si>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</si>
  <si>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</si>
  <si>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</si>
  <si>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</si>
  <si>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</si>
  <si>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</si>
  <si>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</si>
  <si>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</si>
  <si>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</si>
  <si>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</si>
  <si>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</si>
  <si>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</si>
  <si>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</si>
  <si>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</si>
  <si>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</si>
  <si>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</si>
  <si>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</si>
  <si>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</si>
  <si>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</si>
  <si>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</si>
  <si>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</si>
  <si>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</si>
  <si>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</si>
  <si>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</si>
  <si>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</si>
  <si>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</si>
  <si>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</si>
  <si>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</si>
  <si>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</si>
  <si>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</si>
  <si>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</si>
  <si>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</si>
  <si>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</si>
  <si>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</si>
  <si>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</si>
  <si>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</si>
  <si>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</si>
  <si>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</si>
  <si>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</si>
  <si>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</si>
  <si>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</si>
  <si>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</si>
  <si>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</si>
  <si>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</si>
  <si>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</si>
  <si>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</si>
  <si>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</si>
  <si>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</si>
  <si>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</si>
  <si>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</si>
  <si>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</si>
  <si>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</si>
  <si>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</si>
  <si>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</si>
  <si>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</si>
  <si>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</si>
  <si>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</si>
  <si>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</si>
  <si>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</si>
  <si>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</si>
  <si>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</si>
  <si>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</si>
  <si>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</si>
  <si>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</si>
  <si>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</si>
  <si>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</si>
  <si>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</si>
  <si>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</si>
  <si>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</si>
  <si>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</si>
  <si>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</si>
  <si>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</si>
  <si>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</si>
  <si>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</si>
  <si>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</si>
  <si>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</si>
  <si>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</si>
  <si>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</si>
  <si>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</si>
  <si>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</si>
  <si>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</si>
  <si>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</si>
  <si>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</si>
  <si>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</si>
  <si>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</si>
  <si>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</si>
  <si>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</si>
  <si>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</si>
  <si>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</si>
  <si>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</si>
  <si>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</si>
  <si>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</si>
  <si>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</si>
  <si>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</si>
  <si>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</si>
  <si>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</si>
  <si>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</si>
  <si>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</si>
  <si>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</si>
  <si>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</si>
  <si>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</si>
  <si>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</si>
  <si>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</si>
  <si>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</si>
  <si>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</si>
  <si>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</si>
  <si>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</si>
  <si>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</si>
  <si>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</si>
  <si>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</si>
  <si>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</si>
  <si>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</si>
  <si>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</si>
  <si>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</si>
  <si>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</si>
  <si>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</si>
  <si>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</si>
  <si>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</si>
  <si>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</si>
  <si>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</si>
  <si>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</si>
  <si>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</si>
  <si>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</si>
  <si>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</si>
  <si>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</si>
  <si>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</si>
  <si>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</si>
  <si>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</si>
  <si>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</si>
  <si>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</si>
  <si>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</si>
  <si>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</si>
  <si>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</si>
  <si>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</si>
  <si>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</si>
  <si>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</si>
  <si>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</si>
  <si>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</si>
  <si>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</si>
  <si>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</si>
  <si>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</si>
  <si>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</si>
  <si>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</si>
  <si>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</si>
  <si>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</si>
  <si>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</si>
  <si>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</si>
  <si>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</si>
  <si>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</si>
  <si>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</si>
  <si>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</si>
  <si>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</si>
  <si>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</si>
  <si>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</si>
  <si>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</si>
  <si>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</si>
  <si>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</si>
  <si>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</si>
  <si>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</si>
  <si>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</si>
  <si>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</si>
  <si>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</si>
  <si>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</si>
  <si>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</si>
  <si>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</si>
  <si>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</si>
  <si>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</si>
  <si>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</si>
  <si>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</si>
  <si>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</si>
  <si>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</si>
  <si>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</si>
  <si>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</si>
  <si>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</si>
  <si>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</si>
  <si>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</si>
  <si>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</si>
  <si>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</si>
  <si>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</si>
  <si>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</si>
  <si>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</si>
  <si>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</si>
  <si>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</si>
  <si>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</si>
  <si>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</si>
  <si>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</si>
  <si>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</si>
  <si>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</si>
  <si>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</si>
  <si>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</si>
  <si>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</si>
  <si>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</si>
  <si>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</si>
  <si>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</si>
  <si>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</si>
  <si>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</si>
  <si>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</si>
  <si>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</si>
  <si>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</si>
  <si>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</si>
  <si>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</si>
  <si>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</si>
  <si>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</si>
  <si>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</si>
  <si>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</si>
  <si>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</si>
  <si>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</si>
  <si>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</si>
  <si>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</si>
  <si>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</si>
  <si>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</si>
  <si>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</si>
  <si>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</si>
  <si>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</si>
  <si>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</si>
  <si>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</si>
  <si>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</si>
  <si>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</si>
  <si>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</si>
  <si>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</si>
  <si>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</si>
  <si>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</si>
  <si>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</si>
  <si>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</si>
  <si>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</si>
  <si>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</si>
  <si>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</si>
  <si>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</si>
  <si>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</si>
  <si>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</si>
  <si>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</si>
  <si>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</si>
  <si>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</si>
  <si>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</si>
  <si>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</si>
  <si>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</si>
  <si>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</si>
  <si>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</si>
  <si>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</si>
  <si>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</si>
  <si>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</si>
  <si>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</si>
  <si>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</si>
  <si>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</si>
  <si>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</si>
  <si>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</si>
  <si>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</si>
  <si>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</si>
  <si>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</si>
  <si>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</si>
  <si>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</si>
  <si>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</si>
  <si>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</si>
  <si>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</si>
  <si>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</si>
  <si>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</si>
  <si>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</si>
  <si>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</si>
  <si>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</si>
  <si>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</si>
  <si>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</si>
  <si>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</si>
  <si>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</si>
  <si>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</si>
  <si>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</si>
  <si>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</si>
  <si>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</si>
  <si>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</si>
  <si>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</si>
  <si>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</si>
  <si>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</si>
  <si>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</si>
  <si>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</si>
  <si>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</si>
  <si>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</si>
  <si>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</si>
  <si>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</si>
  <si>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</si>
  <si>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</si>
  <si>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</si>
  <si>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</si>
  <si>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</si>
  <si>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</si>
  <si>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</si>
  <si>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</si>
  <si>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</si>
  <si>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</si>
  <si>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</si>
  <si>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</si>
  <si>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</si>
  <si>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</si>
  <si>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</si>
  <si>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</si>
  <si>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</si>
  <si>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</si>
  <si>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</si>
  <si>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</si>
  <si>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</si>
  <si>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</si>
  <si>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</si>
  <si>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</si>
  <si>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</si>
  <si>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</si>
  <si>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</si>
  <si>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</si>
  <si>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</si>
  <si>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</si>
  <si>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</si>
  <si>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</si>
  <si>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</si>
  <si>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</si>
  <si>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</si>
  <si>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</si>
  <si>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</si>
  <si>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</si>
  <si>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</si>
  <si>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</si>
  <si>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</si>
  <si>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</si>
  <si>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</si>
  <si>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</si>
  <si>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</si>
  <si>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</si>
  <si>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</si>
  <si>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</si>
  <si>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</si>
  <si>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</si>
  <si>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</si>
  <si>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</si>
  <si>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</si>
  <si>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</si>
  <si>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</si>
  <si>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</si>
  <si>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</si>
  <si>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</si>
  <si>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</si>
  <si>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</si>
  <si>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</si>
  <si>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</si>
  <si>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</si>
  <si>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</si>
  <si>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</si>
  <si>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</si>
  <si>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</si>
  <si>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</si>
  <si>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</si>
  <si>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</si>
  <si>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</si>
  <si>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</si>
  <si>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</si>
  <si>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</si>
  <si>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</si>
  <si>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</si>
  <si>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</si>
  <si>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</si>
  <si>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</si>
  <si>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</si>
  <si>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</si>
  <si>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</si>
  <si>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</si>
  <si>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</si>
  <si>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</si>
  <si>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</si>
  <si>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</si>
  <si>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</si>
  <si>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</si>
  <si>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</si>
  <si>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</si>
  <si>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</si>
  <si>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</si>
  <si>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</si>
  <si>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</si>
  <si>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</si>
  <si>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</si>
  <si>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</si>
  <si>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</si>
  <si>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</si>
  <si>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</si>
  <si>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</si>
  <si>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</si>
  <si>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</si>
  <si>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</si>
  <si>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</si>
  <si>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</si>
  <si>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</si>
  <si>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</si>
  <si>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</si>
  <si>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</si>
  <si>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</si>
  <si>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</si>
  <si>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</si>
  <si>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</si>
  <si>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</si>
  <si>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</si>
  <si>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</si>
  <si>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</si>
  <si>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</si>
  <si>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</si>
  <si>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</si>
  <si>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</si>
  <si>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</si>
  <si>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</si>
  <si>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</si>
  <si>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</si>
  <si>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</si>
  <si>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</si>
  <si>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</si>
  <si>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</si>
  <si>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</si>
  <si>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</si>
  <si>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</si>
  <si>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</si>
  <si>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</si>
  <si>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</si>
  <si>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</si>
  <si>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</si>
  <si>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</si>
  <si>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</si>
  <si>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</si>
  <si>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</si>
  <si>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</si>
  <si>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</si>
  <si>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</si>
  <si>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</si>
  <si>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</si>
  <si>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</si>
  <si>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</si>
  <si>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</si>
  <si>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</si>
  <si>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</si>
  <si>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</si>
  <si>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</si>
  <si>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</si>
  <si>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</si>
  <si>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</si>
  <si>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</si>
  <si>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</si>
  <si>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</si>
  <si>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</si>
  <si>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</si>
  <si>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</si>
  <si>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</si>
  <si>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</si>
  <si>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</si>
  <si>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</si>
  <si>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</si>
  <si>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</si>
  <si>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</si>
  <si>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</si>
  <si>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</si>
  <si>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</si>
  <si>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</si>
  <si>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</si>
  <si>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</si>
  <si>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</si>
  <si>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</si>
  <si>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</si>
  <si>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</si>
  <si>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</si>
  <si>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</si>
  <si>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</si>
  <si>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</si>
  <si>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</si>
  <si>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</si>
  <si>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</si>
  <si>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</si>
  <si>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</si>
  <si>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</si>
  <si>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</si>
  <si>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</si>
  <si>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</si>
  <si>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</si>
  <si>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</si>
  <si>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</si>
  <si>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</si>
  <si>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</si>
  <si>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</si>
  <si>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</si>
  <si>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</si>
  <si>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</si>
  <si>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</si>
  <si>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</si>
  <si>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</si>
  <si>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</si>
  <si>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</si>
  <si>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</si>
  <si>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</si>
  <si>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</si>
  <si>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</si>
  <si>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</si>
  <si>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</si>
  <si>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</si>
  <si>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</si>
  <si>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</si>
  <si>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</si>
  <si>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</si>
  <si>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</si>
  <si>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</si>
  <si>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</si>
  <si>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</si>
  <si>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</si>
  <si>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</si>
  <si>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</si>
  <si>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</si>
  <si>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</si>
  <si>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</si>
  <si>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</si>
  <si>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</si>
  <si>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</si>
  <si>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</si>
  <si>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</si>
  <si>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</si>
  <si>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</si>
  <si>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</si>
  <si>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</si>
  <si>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</si>
  <si>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</si>
  <si>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</si>
  <si>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</si>
  <si>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</si>
  <si>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</si>
  <si>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</si>
  <si>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</si>
  <si>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</si>
  <si>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</si>
  <si>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</si>
  <si>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</si>
  <si>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</si>
  <si>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</si>
  <si>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</si>
  <si>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</si>
  <si>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</si>
  <si>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</si>
  <si>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</si>
  <si>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</si>
  <si>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</si>
  <si>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</si>
  <si>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</si>
  <si>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</si>
  <si>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</si>
  <si>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</si>
  <si>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</si>
  <si>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</si>
  <si>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</si>
  <si>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</si>
  <si>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</si>
  <si>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</si>
  <si>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</si>
  <si>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</si>
  <si>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</si>
  <si>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</si>
  <si>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</si>
  <si>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</si>
  <si>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</si>
  <si>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</si>
  <si>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</si>
  <si>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</si>
  <si>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</si>
  <si>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</si>
  <si>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</si>
  <si>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</si>
  <si>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</si>
  <si>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</si>
  <si>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</si>
  <si>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</si>
  <si>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</si>
  <si>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</si>
  <si>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</si>
  <si>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</si>
  <si>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</si>
  <si>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</si>
  <si>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</si>
  <si>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</si>
  <si>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</si>
  <si>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</si>
  <si>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</si>
  <si>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</si>
  <si>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</si>
  <si>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</si>
  <si>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</si>
  <si>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</si>
  <si>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</si>
  <si>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</si>
  <si>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</si>
  <si>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</si>
  <si>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</si>
  <si>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</si>
  <si>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</si>
  <si>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</si>
  <si>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</si>
  <si>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</si>
  <si>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</si>
  <si>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</si>
  <si>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</si>
  <si>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</si>
  <si>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</si>
  <si>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</si>
  <si>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</si>
  <si>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</si>
  <si>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</si>
  <si>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</si>
  <si>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</si>
  <si>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</si>
  <si>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</si>
  <si>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</si>
  <si>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</si>
  <si>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</si>
  <si>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</si>
  <si>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</si>
  <si>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</si>
  <si>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</si>
  <si>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</si>
  <si>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</si>
  <si>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</si>
  <si>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</si>
  <si>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</si>
  <si>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</si>
  <si>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</si>
  <si>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</si>
  <si>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</si>
  <si>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</si>
  <si>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</si>
  <si>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</si>
  <si>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</si>
  <si>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</si>
  <si>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</si>
  <si>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</si>
  <si>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</si>
  <si>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</si>
  <si>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</si>
  <si>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</si>
  <si>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</si>
  <si>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</si>
  <si>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</si>
  <si>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</si>
  <si>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</si>
  <si>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</si>
  <si>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</si>
  <si>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</si>
  <si>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</si>
  <si>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</si>
  <si>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</si>
  <si>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</si>
  <si>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</si>
  <si>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</si>
  <si>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</si>
  <si>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</si>
  <si>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</si>
  <si>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</si>
  <si>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</si>
  <si>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</si>
  <si>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</si>
  <si>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</si>
  <si>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</si>
  <si>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</si>
  <si>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</si>
  <si>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</si>
  <si>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</si>
  <si>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</si>
  <si>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</si>
  <si>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</si>
  <si>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</si>
  <si>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</si>
  <si>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</si>
  <si>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</si>
  <si>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</si>
  <si>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</si>
  <si>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</si>
  <si>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</si>
  <si>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</si>
  <si>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</si>
  <si>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</si>
  <si>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</si>
  <si>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</si>
  <si>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</si>
  <si>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</si>
  <si>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</si>
  <si>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</si>
  <si>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</si>
  <si>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</si>
  <si>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</si>
  <si>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</si>
  <si>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</si>
  <si>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</si>
  <si>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</si>
  <si>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</si>
  <si>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</si>
  <si>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</si>
  <si>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</si>
  <si>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</si>
  <si>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</si>
  <si>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</si>
  <si>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</si>
  <si>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</si>
  <si>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</si>
  <si>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</si>
  <si>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</si>
  <si>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</si>
  <si>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</si>
  <si>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</si>
  <si>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</si>
  <si>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</si>
  <si>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</si>
  <si>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</si>
  <si>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</si>
  <si>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</si>
  <si>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</si>
  <si>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</si>
  <si>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</si>
  <si>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</si>
  <si>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</si>
  <si>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</si>
  <si>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</si>
  <si>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</si>
  <si>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</si>
  <si>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</si>
  <si>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</si>
  <si>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</si>
  <si>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</si>
  <si>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</si>
  <si>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</si>
  <si>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</si>
  <si>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</si>
  <si>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</si>
  <si>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</si>
  <si>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</si>
  <si>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</si>
  <si>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</si>
  <si>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</si>
  <si>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</si>
  <si>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</si>
  <si>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</si>
  <si>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</si>
  <si>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</si>
  <si>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</si>
  <si>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</si>
  <si>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</si>
  <si>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</si>
  <si>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</si>
  <si>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</si>
  <si>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</si>
  <si>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</si>
  <si>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</si>
  <si>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</si>
  <si>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</si>
  <si>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</si>
  <si>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</si>
  <si>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</si>
  <si>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</si>
  <si>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</si>
  <si>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</si>
  <si>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</si>
  <si>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</si>
  <si>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</si>
  <si>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</si>
  <si>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</si>
  <si>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</si>
  <si>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</si>
  <si>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</si>
  <si>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</si>
  <si>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</si>
  <si>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</si>
  <si>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</si>
  <si>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</si>
  <si>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</si>
  <si>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</si>
  <si>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</si>
  <si>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</si>
  <si>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</si>
  <si>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</si>
  <si>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</si>
  <si>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</si>
  <si>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</si>
  <si>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</si>
  <si>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</si>
  <si>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</si>
  <si>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</si>
  <si>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</si>
  <si>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</si>
  <si>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</si>
  <si>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</si>
  <si>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</si>
  <si>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</si>
  <si>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</si>
  <si>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</si>
  <si>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</si>
  <si>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</si>
  <si>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</si>
  <si>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</si>
  <si>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</si>
  <si>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</si>
  <si>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</si>
  <si>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</si>
  <si>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</si>
  <si>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</si>
  <si>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</si>
  <si>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</si>
  <si>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</si>
  <si>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</si>
  <si>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</si>
  <si>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</si>
  <si>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</si>
  <si>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</si>
  <si>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</si>
  <si>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</si>
  <si>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</si>
  <si>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</si>
  <si>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</si>
  <si>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</si>
  <si>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</si>
  <si>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</si>
  <si>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</si>
  <si>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</si>
  <si>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</si>
  <si>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</si>
  <si>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</si>
  <si>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</si>
  <si>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</si>
  <si>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</si>
  <si>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</si>
  <si>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</si>
  <si>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</si>
  <si>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</si>
  <si>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</si>
  <si>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</si>
  <si>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</si>
  <si>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</si>
  <si>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</si>
  <si>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</si>
  <si>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</si>
  <si>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</si>
  <si>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</si>
  <si>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</si>
  <si>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</si>
  <si>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</si>
  <si>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</si>
  <si>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</si>
  <si>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</si>
  <si>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</si>
  <si>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</si>
  <si>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</si>
  <si>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</si>
  <si>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</si>
  <si>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</si>
  <si>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</si>
  <si>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</si>
  <si>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</si>
  <si>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</si>
  <si>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</si>
  <si>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</si>
  <si>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</si>
  <si>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</si>
  <si>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</si>
  <si>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</si>
  <si>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</si>
  <si>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</si>
  <si>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</si>
  <si>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</si>
  <si>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</si>
  <si>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</si>
  <si>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</si>
  <si>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</si>
  <si>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</si>
  <si>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</si>
  <si>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</si>
  <si>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</si>
  <si>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</si>
  <si>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</si>
  <si>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</si>
  <si>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</si>
  <si>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</si>
  <si>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</si>
  <si>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</si>
  <si>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</si>
  <si>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</si>
  <si>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</si>
  <si>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</si>
  <si>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</si>
  <si>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</si>
  <si>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</si>
  <si>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</si>
  <si>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</si>
  <si>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</si>
  <si>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</si>
  <si>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</si>
  <si>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</si>
  <si>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</si>
  <si>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</si>
  <si>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</si>
  <si>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</si>
  <si>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</si>
  <si>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</si>
  <si>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</si>
  <si>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</si>
  <si>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</si>
  <si>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</si>
  <si>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</si>
  <si>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</si>
  <si>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</si>
  <si>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</si>
  <si>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</si>
  <si>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</si>
  <si>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</si>
  <si>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</si>
  <si>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</si>
  <si>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</si>
  <si>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</si>
  <si>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</si>
  <si>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</si>
  <si>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</si>
  <si>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</si>
  <si>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</si>
  <si>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</si>
  <si>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</si>
  <si>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</si>
  <si>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</si>
  <si>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</si>
  <si>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</si>
  <si>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</si>
  <si>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</si>
  <si>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</si>
  <si>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</si>
  <si>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</si>
  <si>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</si>
  <si>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</si>
  <si>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</si>
  <si>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</si>
  <si>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</si>
  <si>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</si>
  <si>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</si>
  <si>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</si>
  <si>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</si>
  <si>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</si>
  <si>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</si>
  <si>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</si>
  <si>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</si>
  <si>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</si>
  <si>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</si>
  <si>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</si>
  <si>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</si>
  <si>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</si>
  <si>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</si>
  <si>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</si>
  <si>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</si>
  <si>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</si>
  <si>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</si>
  <si>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</si>
  <si>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</si>
  <si>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</si>
  <si>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</si>
  <si>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</si>
  <si>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</si>
  <si>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</si>
  <si>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</si>
  <si>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</si>
  <si>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</si>
  <si>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</si>
  <si>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</si>
  <si>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</si>
  <si>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</si>
  <si>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</si>
  <si>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</si>
  <si>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</si>
  <si>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</si>
  <si>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</si>
  <si>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</si>
  <si>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</si>
  <si>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</si>
  <si>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</si>
  <si>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</si>
  <si>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</si>
  <si>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</si>
  <si>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</si>
  <si>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</si>
  <si>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</si>
  <si>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</si>
  <si>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</si>
  <si>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</si>
  <si>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</si>
  <si>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</si>
  <si>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</si>
  <si>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</si>
  <si>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</si>
  <si>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</si>
  <si>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</si>
  <si>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</si>
  <si>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</si>
  <si>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</si>
  <si>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</si>
  <si>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</si>
  <si>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</si>
  <si>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</si>
  <si>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</si>
  <si>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</si>
  <si>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</si>
  <si>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</si>
  <si>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</si>
  <si>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</si>
  <si>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</si>
  <si>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</si>
  <si>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</si>
  <si>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</si>
  <si>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</si>
  <si>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</si>
  <si>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</si>
  <si>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</si>
  <si>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</si>
  <si>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</si>
  <si>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</si>
  <si>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</si>
  <si>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</si>
  <si>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</si>
  <si>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</si>
  <si>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</si>
  <si>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</si>
  <si>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</si>
  <si>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</si>
  <si>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</si>
  <si>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</si>
  <si>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</si>
  <si>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</si>
  <si>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</si>
  <si>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</si>
  <si>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</si>
  <si>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</si>
  <si>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</si>
  <si>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</si>
  <si>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</si>
  <si>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</si>
  <si>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</si>
  <si>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</si>
  <si>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</si>
  <si>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</si>
  <si>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</si>
  <si>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</si>
  <si>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</si>
  <si>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</si>
  <si>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</si>
  <si>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</si>
  <si>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</si>
  <si>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</si>
  <si>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</si>
  <si>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</si>
  <si>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</si>
  <si>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</si>
  <si>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</si>
  <si>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</si>
  <si>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</si>
  <si>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</si>
  <si>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</si>
  <si>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</si>
  <si>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</si>
  <si>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</si>
  <si>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</si>
  <si>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</si>
  <si>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</si>
  <si>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</si>
  <si>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</si>
  <si>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</si>
  <si>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</si>
  <si>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</si>
  <si>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</si>
  <si>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</si>
  <si>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</si>
  <si>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</si>
  <si>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</si>
  <si>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</si>
  <si>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</si>
  <si>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</si>
  <si>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</si>
  <si>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</si>
  <si>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</si>
  <si>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</si>
  <si>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</si>
  <si>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</si>
  <si>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</si>
  <si>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</si>
  <si>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</si>
  <si>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</si>
  <si>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</si>
  <si>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</si>
  <si>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</si>
  <si>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</si>
  <si>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</si>
  <si>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</si>
  <si>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</si>
  <si>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</si>
  <si>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</si>
  <si>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</si>
  <si>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</si>
  <si>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</si>
  <si>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</si>
  <si>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</si>
  <si>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</si>
  <si>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</si>
  <si>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</si>
  <si>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</si>
  <si>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</si>
  <si>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</si>
  <si>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</si>
  <si>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</si>
  <si>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</si>
  <si>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</si>
  <si>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</si>
  <si>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</si>
  <si>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</si>
  <si>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</si>
  <si>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</si>
  <si>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</si>
  <si>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</si>
  <si>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</si>
  <si>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</si>
  <si>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</si>
  <si>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</si>
  <si>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</si>
  <si>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</si>
  <si>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</si>
  <si>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</si>
  <si>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</si>
  <si>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</si>
  <si>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</si>
  <si>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</si>
  <si>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</si>
  <si>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</si>
  <si>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</si>
  <si>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</si>
  <si>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</si>
  <si>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</si>
  <si>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</si>
  <si>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</si>
  <si>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</si>
  <si>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</si>
  <si>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</si>
  <si>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</si>
  <si>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</si>
  <si>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</si>
  <si>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</si>
  <si>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</si>
  <si>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</si>
  <si>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</si>
  <si>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</si>
  <si>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</si>
  <si>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</si>
  <si>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</si>
  <si>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</si>
  <si>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</si>
  <si>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</si>
  <si>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</si>
  <si>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</si>
  <si>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</si>
  <si>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</si>
  <si>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</si>
  <si>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</si>
  <si>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</si>
  <si>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</si>
  <si>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</si>
  <si>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</si>
  <si>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</si>
  <si>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</si>
  <si>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</si>
  <si>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</si>
  <si>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</si>
  <si>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</si>
  <si>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</si>
  <si>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</si>
  <si>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</si>
  <si>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</si>
  <si>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</si>
  <si>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</si>
  <si>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</si>
  <si>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</si>
  <si>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</si>
  <si>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</si>
  <si>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</si>
  <si>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</si>
  <si>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</si>
  <si>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</si>
  <si>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</si>
  <si>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</si>
  <si>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</si>
  <si>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</si>
  <si>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</si>
  <si>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</si>
  <si>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</si>
  <si>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</si>
  <si>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</si>
  <si>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</si>
  <si>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</si>
  <si>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</si>
  <si>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</si>
  <si>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</si>
  <si>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</si>
  <si>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</si>
  <si>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</si>
  <si>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</si>
  <si>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</si>
  <si>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</si>
  <si>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</si>
  <si>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</si>
  <si>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</si>
  <si>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</si>
  <si>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</si>
  <si>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</si>
  <si>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</si>
  <si>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</si>
  <si>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</si>
  <si>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</si>
  <si>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</si>
  <si>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</si>
  <si>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</si>
  <si>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</si>
  <si>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</si>
  <si>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</si>
  <si>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</si>
  <si>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</si>
  <si>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</si>
  <si>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</si>
  <si>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</si>
  <si>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</si>
  <si>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</si>
  <si>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</si>
  <si>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</si>
  <si>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</si>
  <si>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</si>
  <si>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</si>
  <si>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</si>
  <si>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</si>
  <si>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</si>
  <si>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</si>
  <si>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</si>
  <si>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</si>
  <si>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</si>
  <si>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</si>
  <si>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</si>
  <si>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</si>
  <si>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</si>
  <si>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</si>
  <si>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</si>
  <si>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</si>
  <si>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</si>
  <si>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</si>
  <si>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</si>
  <si>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</si>
  <si>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</si>
  <si>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</si>
  <si>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</si>
  <si>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</si>
  <si>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</si>
  <si>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</si>
  <si>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</si>
  <si>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</si>
  <si>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</si>
  <si>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</si>
  <si>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</si>
  <si>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</si>
  <si>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</si>
  <si>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</si>
  <si>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</si>
  <si>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</si>
  <si>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</si>
  <si>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</si>
  <si>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</si>
  <si>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</si>
  <si>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</si>
  <si>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</si>
  <si>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</si>
  <si>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</si>
  <si>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</si>
  <si>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</si>
  <si>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</si>
  <si>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</si>
  <si>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</si>
  <si>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</si>
  <si>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</si>
  <si>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</si>
  <si>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</si>
  <si>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</si>
  <si>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</si>
  <si>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</si>
  <si>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</si>
  <si>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</si>
  <si>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</si>
  <si>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</si>
  <si>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</si>
  <si>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</si>
  <si>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</si>
  <si>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</si>
  <si>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</si>
  <si>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</si>
  <si>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</si>
  <si>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</si>
  <si>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</si>
  <si>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</si>
  <si>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</si>
  <si>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</si>
  <si>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</si>
  <si>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</si>
  <si>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</si>
  <si>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</si>
  <si>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</si>
  <si>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</si>
  <si>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</si>
  <si>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</si>
  <si>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</si>
  <si>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</si>
  <si>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</si>
  <si>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</si>
  <si>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</si>
  <si>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</si>
  <si>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</si>
  <si>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</si>
  <si>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</si>
  <si>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</si>
  <si>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</si>
  <si>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</si>
  <si>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</si>
  <si>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</si>
  <si>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</si>
  <si>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</si>
  <si>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</si>
  <si>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</si>
  <si>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</si>
  <si>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</si>
  <si>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</si>
  <si>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</si>
  <si>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</si>
  <si>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</si>
  <si>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</si>
  <si>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</si>
  <si>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</si>
  <si>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</si>
  <si>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</si>
  <si>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</si>
  <si>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</si>
  <si>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</si>
  <si>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</si>
  <si>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</si>
  <si>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</si>
  <si>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</si>
  <si>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</si>
  <si>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</si>
  <si>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</si>
  <si>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</si>
  <si>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</si>
  <si>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</si>
  <si>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</si>
  <si>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</si>
  <si>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</si>
  <si>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</si>
  <si>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</si>
  <si>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</si>
  <si>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</si>
  <si>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</si>
  <si>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</si>
  <si>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</si>
  <si>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</si>
  <si>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</si>
  <si>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</si>
  <si>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</si>
  <si>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</si>
  <si>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</si>
  <si>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</si>
  <si>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</si>
  <si>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</si>
  <si>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</si>
  <si>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</si>
  <si>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</si>
  <si>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</si>
  <si>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</si>
  <si>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</si>
  <si>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</si>
  <si>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</si>
  <si>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</si>
  <si>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</si>
  <si>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</si>
  <si>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</si>
  <si>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</si>
  <si>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</si>
  <si>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</si>
  <si>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</si>
  <si>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</si>
  <si>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</si>
  <si>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</si>
  <si>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</si>
  <si>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</si>
  <si>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</si>
  <si>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</si>
  <si>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</si>
  <si>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</si>
  <si>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</si>
  <si>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</si>
  <si>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</si>
  <si>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</si>
  <si>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</si>
  <si>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</si>
  <si>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</si>
  <si>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</si>
  <si>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</si>
  <si>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</si>
  <si>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</si>
  <si>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</si>
  <si>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</si>
  <si>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</si>
  <si>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</si>
  <si>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</si>
  <si>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</si>
  <si>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</si>
  <si>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</si>
  <si>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</si>
  <si>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</si>
  <si>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</si>
  <si>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</si>
  <si>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</si>
  <si>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</si>
  <si>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</si>
  <si>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</si>
  <si>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</si>
  <si>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</si>
  <si>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</si>
  <si>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</si>
  <si>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</si>
  <si>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</si>
  <si>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</si>
  <si>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</si>
  <si>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</si>
  <si>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</si>
  <si>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</si>
  <si>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</si>
  <si>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</si>
  <si>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</si>
  <si>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</si>
  <si>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</si>
  <si>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</si>
  <si>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</si>
  <si>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</si>
  <si>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</si>
  <si>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</si>
  <si>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</si>
  <si>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</si>
  <si>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</si>
  <si>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</si>
  <si>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</si>
  <si>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</si>
  <si>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</si>
  <si>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</si>
  <si>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</si>
  <si>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</si>
  <si>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</si>
  <si>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</si>
  <si>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</si>
  <si>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</si>
  <si>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</si>
  <si>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</si>
  <si>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</si>
  <si>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</si>
  <si>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</si>
  <si>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</si>
  <si>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</si>
  <si>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</si>
  <si>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</si>
  <si>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</si>
  <si>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</si>
  <si>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</si>
  <si>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</si>
  <si>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</si>
  <si>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</si>
  <si>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</si>
  <si>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</si>
  <si>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</si>
  <si>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</si>
  <si>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</si>
  <si>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</si>
  <si>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</si>
  <si>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</si>
  <si>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</si>
  <si>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</si>
  <si>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</si>
  <si>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</si>
  <si>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</si>
  <si>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</si>
  <si>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</si>
  <si>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</si>
  <si>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</si>
  <si>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</si>
  <si>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</si>
  <si>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</si>
  <si>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</si>
  <si>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</si>
  <si>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</si>
  <si>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</si>
  <si>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</si>
  <si>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</si>
  <si>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</si>
  <si>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</si>
  <si>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</si>
  <si>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</si>
  <si>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</si>
  <si>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</si>
  <si>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</si>
  <si>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</si>
  <si>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</si>
  <si>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</si>
  <si>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</si>
  <si>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</si>
  <si>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</si>
  <si>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</si>
  <si>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</si>
  <si>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</si>
  <si>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</si>
  <si>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</si>
  <si>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</si>
  <si>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</si>
  <si>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</si>
  <si>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</si>
  <si>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</si>
  <si>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</si>
  <si>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</si>
  <si>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</si>
  <si>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</si>
  <si>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</si>
  <si>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</si>
  <si>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</si>
  <si>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</si>
  <si>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</si>
  <si>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</si>
  <si>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</si>
  <si>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</si>
  <si>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</si>
  <si>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</si>
  <si>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</si>
  <si>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</si>
  <si>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</si>
  <si>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</si>
  <si>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</si>
  <si>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</si>
  <si>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</si>
  <si>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</si>
  <si>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</si>
  <si>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</si>
  <si>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</si>
  <si>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</si>
  <si>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</si>
  <si>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</si>
  <si>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</si>
  <si>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</si>
  <si>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</si>
  <si>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</si>
  <si>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</si>
  <si>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</si>
  <si>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</si>
  <si>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</si>
  <si>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</si>
  <si>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</si>
  <si>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</si>
  <si>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</si>
  <si>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</si>
  <si>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</si>
  <si>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</si>
  <si>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</si>
  <si>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</si>
  <si>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</si>
  <si>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</si>
  <si>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</si>
  <si>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</si>
  <si>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</si>
  <si>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</si>
  <si>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</si>
  <si>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</si>
  <si>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</si>
  <si>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</si>
  <si>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</si>
  <si>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</si>
  <si>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</si>
  <si>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</si>
  <si>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</si>
  <si>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</si>
  <si>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</si>
  <si>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</si>
  <si>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</si>
  <si>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</si>
  <si>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</si>
  <si>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</si>
  <si>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</si>
  <si>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</si>
  <si>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</si>
  <si>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</si>
  <si>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</si>
  <si>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</si>
  <si>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</si>
  <si>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</si>
  <si>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</si>
  <si>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</si>
  <si>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</si>
  <si>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</si>
  <si>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</si>
  <si>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</si>
  <si>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</si>
  <si>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</si>
  <si>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</si>
  <si>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</si>
  <si>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</si>
  <si>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</si>
  <si>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</si>
  <si>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</si>
  <si>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</si>
  <si>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</si>
  <si>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</si>
  <si>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</si>
  <si>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</si>
  <si>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</si>
  <si>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</si>
  <si>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</si>
  <si>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</si>
  <si>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</si>
  <si>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</si>
  <si>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</si>
  <si>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</si>
  <si>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</si>
  <si>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</si>
  <si>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</si>
  <si>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</si>
  <si>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</si>
  <si>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</si>
  <si>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</si>
  <si>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</si>
  <si>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</si>
  <si>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</si>
  <si>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</si>
  <si>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</si>
  <si>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</si>
  <si>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</si>
  <si>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</si>
  <si>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</si>
  <si>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</si>
  <si>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</si>
  <si>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</si>
  <si>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</si>
  <si>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</si>
  <si>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</si>
  <si>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</si>
  <si>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</si>
  <si>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</si>
  <si>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</si>
  <si>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</si>
  <si>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</si>
  <si>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</si>
  <si>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</si>
  <si>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</si>
  <si>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</si>
  <si>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</si>
  <si>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</si>
  <si>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</si>
  <si>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</si>
  <si>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</si>
  <si>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</si>
  <si>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</si>
  <si>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</si>
  <si>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</si>
  <si>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</si>
  <si>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</si>
  <si>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</si>
  <si>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</si>
  <si>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</si>
  <si>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</si>
  <si>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</si>
  <si>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</si>
  <si>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</si>
  <si>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</si>
  <si>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</si>
  <si>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</si>
  <si>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</si>
  <si>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</si>
  <si>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</si>
  <si>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</si>
  <si>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</si>
  <si>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</si>
  <si>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</si>
  <si>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</si>
  <si>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</si>
  <si>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</si>
  <si>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</si>
  <si>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</si>
  <si>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</si>
  <si>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</si>
  <si>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</si>
  <si>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</si>
  <si>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</si>
  <si>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</si>
  <si>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</si>
  <si>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</si>
  <si>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</si>
  <si>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</si>
  <si>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</si>
  <si>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</si>
  <si>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</si>
  <si>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</si>
  <si>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</si>
  <si>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</si>
  <si>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</si>
  <si>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</si>
  <si>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</si>
  <si>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</si>
  <si>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</si>
  <si>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</si>
  <si>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</si>
  <si>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</si>
  <si>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</si>
  <si>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</si>
  <si>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</si>
  <si>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</si>
  <si>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</si>
  <si>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</si>
  <si>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</si>
  <si>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</si>
  <si>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</si>
  <si>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</si>
  <si>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</si>
  <si>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</si>
  <si>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</si>
  <si>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</si>
  <si>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</si>
  <si>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</si>
  <si>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</si>
  <si>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</si>
  <si>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</si>
  <si>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</si>
  <si>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</si>
  <si>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</si>
  <si>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</si>
  <si>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</si>
  <si>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</si>
  <si>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</si>
  <si>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</si>
  <si>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</si>
  <si>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</si>
  <si>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</si>
  <si>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</si>
  <si>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</si>
  <si>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</si>
  <si>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</si>
  <si>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</si>
  <si>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</si>
  <si>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</si>
  <si>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</si>
  <si>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</si>
  <si>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</si>
  <si>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</si>
  <si>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</si>
  <si>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</si>
  <si>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</si>
  <si>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</si>
  <si>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</si>
  <si>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</si>
  <si>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</si>
  <si>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</si>
  <si>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</si>
  <si>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</si>
  <si>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</si>
  <si>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</si>
  <si>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</si>
  <si>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</si>
  <si>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</si>
  <si>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</si>
  <si>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</si>
  <si>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</si>
  <si>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</si>
  <si>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</si>
  <si>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</si>
  <si>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</si>
  <si>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</si>
  <si>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</si>
  <si>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</si>
  <si>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</si>
  <si>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</si>
  <si>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</si>
  <si>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</si>
  <si>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</si>
  <si>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</si>
  <si>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</si>
  <si>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</si>
  <si>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</si>
  <si>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</si>
  <si>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</si>
  <si>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</si>
  <si>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</si>
  <si>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</si>
  <si>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</si>
  <si>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</si>
  <si>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</si>
  <si>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</si>
  <si>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</si>
  <si>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</si>
  <si>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</si>
  <si>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</si>
  <si>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</si>
  <si>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</si>
  <si>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</si>
  <si>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</si>
  <si>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</si>
  <si>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</si>
  <si>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</si>
  <si>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</si>
  <si>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</si>
  <si>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</si>
  <si>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</si>
  <si>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</si>
  <si>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</si>
  <si>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</si>
  <si>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</si>
  <si>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</si>
  <si>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</si>
  <si>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</si>
  <si>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</si>
  <si>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</si>
  <si>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</si>
  <si>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</si>
  <si>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</si>
  <si>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</si>
  <si>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</si>
  <si>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</si>
  <si>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</si>
  <si>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</si>
  <si>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</si>
  <si>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</si>
  <si>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</si>
  <si>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</si>
  <si>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</si>
  <si>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</si>
  <si>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</si>
  <si>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</si>
  <si>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</si>
  <si>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</si>
  <si>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</si>
  <si>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</si>
  <si>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</si>
  <si>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</si>
  <si>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</si>
  <si>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</si>
  <si>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</si>
  <si>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</si>
  <si>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</si>
  <si>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</si>
  <si>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</si>
  <si>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</si>
  <si>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</si>
  <si>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</si>
  <si>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</si>
  <si>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</si>
  <si>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</si>
  <si>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</si>
  <si>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</si>
  <si>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</si>
  <si>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</si>
  <si>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</si>
  <si>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</si>
  <si>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</si>
  <si>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</si>
  <si>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</si>
  <si>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</si>
  <si>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</si>
  <si>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</si>
  <si>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</si>
  <si>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</si>
  <si>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</si>
  <si>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</si>
  <si>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</si>
  <si>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</si>
  <si>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</si>
  <si>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</si>
  <si>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</si>
  <si>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</si>
  <si>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</si>
  <si>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</si>
  <si>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</si>
  <si>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</si>
  <si>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</si>
  <si>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</si>
  <si>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</si>
  <si>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</si>
  <si>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</si>
  <si>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</si>
  <si>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</si>
  <si>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</si>
  <si>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</si>
  <si>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</si>
  <si>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</si>
  <si>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</si>
  <si>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</si>
  <si>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</si>
  <si>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</si>
  <si>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</si>
  <si>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</si>
  <si>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</si>
  <si>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</si>
  <si>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</si>
  <si>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</si>
  <si>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</si>
  <si>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</si>
  <si>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</si>
  <si>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</si>
  <si>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</si>
  <si>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</si>
  <si>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</si>
  <si>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</si>
  <si>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</si>
  <si>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</si>
  <si>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</si>
  <si>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</si>
  <si>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</si>
  <si>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</si>
  <si>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</si>
  <si>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</si>
  <si>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</si>
  <si>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</si>
  <si>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</si>
  <si>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</si>
  <si>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</si>
  <si>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</si>
  <si>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</si>
  <si>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</si>
  <si>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</si>
  <si>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</si>
  <si>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</si>
  <si>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</si>
  <si>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</si>
  <si>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</si>
  <si>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</si>
  <si>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</si>
  <si>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</si>
  <si>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</si>
  <si>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</si>
  <si>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</si>
  <si>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</si>
  <si>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</si>
  <si>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</si>
  <si>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</si>
  <si>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</si>
  <si>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</si>
  <si>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</si>
  <si>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</si>
  <si>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</si>
  <si>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</si>
  <si>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</si>
  <si>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</si>
  <si>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</si>
  <si>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</si>
  <si>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</si>
  <si>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</si>
  <si>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</si>
  <si>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</si>
  <si>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</si>
  <si>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</si>
  <si>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</si>
  <si>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</si>
  <si>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</si>
  <si>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</si>
  <si>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</si>
  <si>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</si>
  <si>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</si>
  <si>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</si>
  <si>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</si>
  <si>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</si>
  <si>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</si>
  <si>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</si>
  <si>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</si>
  <si>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</si>
  <si>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</si>
  <si>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</si>
  <si>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</si>
  <si>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</si>
  <si>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</si>
  <si>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</si>
  <si>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</si>
  <si>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</si>
  <si>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</si>
  <si>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</si>
  <si>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</si>
  <si>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</si>
  <si>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</si>
  <si>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</si>
  <si>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</si>
  <si>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</si>
  <si>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</si>
  <si>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</si>
  <si>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</si>
  <si>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</si>
  <si>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</si>
  <si>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</si>
  <si>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</si>
  <si>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</si>
  <si>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</si>
  <si>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</si>
  <si>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</si>
  <si>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</si>
  <si>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</si>
  <si>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</si>
  <si>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</si>
  <si>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</si>
  <si>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</si>
  <si>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</si>
  <si>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</si>
  <si>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</si>
  <si>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</si>
  <si>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</si>
  <si>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</si>
  <si>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</si>
  <si>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</si>
  <si>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</si>
  <si>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</si>
  <si>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</si>
  <si>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</si>
  <si>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</si>
  <si>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</si>
  <si>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</si>
  <si>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</si>
  <si>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</si>
  <si>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</si>
  <si>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</si>
  <si>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</si>
  <si>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</si>
  <si>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</si>
  <si>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</si>
  <si>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</si>
  <si>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</si>
  <si>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</si>
  <si>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</si>
  <si>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</si>
  <si>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</si>
  <si>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</si>
  <si>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</si>
  <si>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</si>
  <si>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</si>
  <si>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</si>
  <si>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</si>
  <si>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</si>
  <si>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</si>
  <si>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</si>
  <si>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</si>
  <si>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</si>
  <si>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</si>
  <si>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</si>
  <si>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</si>
  <si>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</si>
  <si>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</si>
  <si>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</si>
  <si>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</si>
  <si>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</si>
  <si>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</si>
  <si>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</si>
  <si>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</si>
  <si>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</si>
  <si>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</si>
  <si>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</si>
  <si>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</si>
  <si>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</si>
  <si>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</si>
  <si>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</si>
  <si>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</si>
  <si>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</si>
  <si>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</si>
  <si>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</si>
  <si>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</si>
  <si>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</si>
  <si>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</si>
  <si>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</si>
  <si>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</si>
  <si>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</si>
  <si>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</si>
  <si>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</si>
  <si>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</si>
  <si>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</si>
  <si>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</si>
  <si>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</si>
  <si>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</si>
  <si>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</si>
  <si>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</si>
  <si>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</si>
  <si>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</si>
  <si>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</si>
  <si>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</si>
  <si>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</si>
  <si>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</si>
  <si>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</si>
  <si>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</si>
  <si>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</si>
  <si>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</si>
  <si>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</si>
  <si>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</si>
  <si>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</si>
  <si>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</si>
  <si>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</si>
  <si>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</si>
  <si>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</si>
  <si>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</si>
  <si>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</si>
  <si>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</si>
  <si>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</si>
  <si>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</si>
  <si>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</si>
  <si>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</si>
  <si>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</si>
  <si>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</si>
  <si>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</si>
  <si>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</si>
  <si>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</si>
  <si>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</si>
  <si>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</si>
  <si>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</si>
  <si>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</si>
  <si>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</si>
  <si>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</si>
  <si>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</si>
  <si>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</si>
  <si>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</si>
  <si>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</si>
  <si>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</si>
  <si>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</si>
  <si>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</si>
  <si>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</si>
  <si>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</si>
  <si>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</si>
  <si>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</si>
  <si>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</si>
  <si>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</si>
  <si>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</si>
  <si>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</si>
  <si>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</si>
  <si>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</si>
  <si>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</si>
  <si>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</si>
  <si>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</si>
  <si>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</si>
  <si>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</si>
  <si>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</si>
  <si>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</si>
  <si>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</si>
  <si>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</si>
  <si>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</si>
  <si>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</si>
  <si>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</si>
  <si>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</si>
  <si>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</si>
  <si>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</si>
  <si>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</si>
  <si>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</si>
  <si>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</si>
  <si>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</si>
  <si>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</si>
  <si>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</si>
  <si>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</si>
  <si>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</si>
  <si>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</si>
  <si>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</si>
  <si>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</si>
  <si>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</si>
  <si>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</si>
  <si>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</si>
  <si>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</si>
  <si>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</si>
  <si>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</si>
  <si>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</si>
  <si>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</si>
  <si>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</si>
  <si>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</si>
  <si>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</si>
  <si>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</si>
  <si>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</si>
  <si>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</si>
  <si>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</si>
  <si>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</si>
  <si>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</si>
  <si>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</si>
  <si>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</si>
  <si>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</si>
  <si>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</si>
  <si>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</si>
  <si>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</si>
  <si>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</si>
  <si>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</si>
  <si>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</si>
  <si>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</si>
  <si>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</si>
  <si>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</si>
  <si>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</si>
  <si>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</si>
  <si>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</si>
  <si>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</si>
  <si>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</si>
  <si>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</si>
  <si>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</si>
  <si>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</si>
  <si>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</si>
  <si>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</si>
  <si>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</si>
  <si>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</si>
  <si>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</si>
  <si>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</si>
  <si>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</si>
  <si>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</si>
  <si>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</si>
  <si>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</si>
  <si>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</si>
  <si>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</si>
  <si>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</si>
  <si>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</si>
  <si>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</si>
  <si>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</si>
  <si>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</si>
  <si>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</si>
  <si>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</si>
  <si>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</si>
  <si>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</si>
  <si>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</si>
  <si>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</si>
  <si>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</si>
  <si>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</si>
  <si>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</si>
  <si>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</si>
  <si>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</si>
  <si>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</si>
  <si>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</si>
  <si>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</si>
  <si>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</si>
  <si>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</si>
  <si>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</si>
  <si>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</si>
  <si>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</si>
  <si>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</si>
  <si>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</si>
  <si>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</si>
  <si>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</si>
  <si>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</si>
  <si>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</si>
  <si>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</si>
  <si>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</si>
  <si>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</si>
  <si>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</si>
  <si>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</si>
  <si>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</si>
  <si>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</si>
  <si>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</si>
  <si>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</si>
  <si>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</si>
  <si>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</si>
  <si>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</si>
  <si>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</si>
  <si>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</si>
  <si>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</si>
  <si>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</si>
  <si>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</si>
  <si>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</si>
  <si>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</si>
  <si>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</si>
  <si>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</si>
  <si>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</si>
  <si>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</si>
  <si>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</si>
  <si>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</si>
  <si>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</si>
  <si>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</si>
  <si>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</si>
  <si>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</si>
  <si>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</si>
  <si>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</si>
  <si>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</si>
  <si>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</si>
  <si>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</si>
  <si>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</si>
  <si>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</si>
  <si>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</si>
  <si>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</si>
  <si>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</si>
  <si>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</si>
  <si>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</si>
  <si>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</si>
  <si>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</si>
  <si>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</si>
  <si>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</si>
  <si>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</si>
  <si>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</si>
  <si>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</si>
  <si>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</si>
  <si>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</si>
  <si>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</si>
  <si>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</si>
  <si>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</si>
  <si>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</si>
  <si>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</si>
  <si>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</si>
  <si>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</si>
  <si>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</si>
  <si>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</si>
  <si>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</si>
  <si>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</si>
  <si>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</si>
  <si>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</si>
  <si>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</si>
  <si>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</si>
  <si>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</si>
  <si>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</si>
  <si>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</si>
  <si>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</si>
  <si>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</si>
  <si>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</si>
  <si>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</si>
  <si>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</si>
  <si>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</si>
  <si>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</si>
  <si>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</si>
  <si>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</si>
  <si>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</si>
  <si>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</si>
  <si>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</si>
  <si>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</si>
  <si>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</si>
  <si>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</si>
  <si>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</si>
  <si>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</si>
  <si>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</si>
  <si>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</si>
  <si>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</si>
  <si>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</si>
  <si>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</si>
  <si>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</si>
  <si>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</si>
  <si>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</si>
  <si>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</si>
  <si>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</si>
  <si>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</si>
  <si>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</si>
  <si>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</si>
  <si>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</si>
  <si>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</si>
  <si>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</si>
  <si>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</si>
  <si>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</si>
  <si>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</si>
  <si>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</si>
  <si>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</si>
  <si>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</si>
  <si>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</si>
  <si>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</si>
  <si>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</si>
  <si>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</si>
  <si>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</si>
  <si>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</si>
  <si>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</si>
  <si>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</si>
  <si>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</si>
  <si>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</si>
  <si>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</si>
  <si>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</si>
  <si>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</si>
  <si>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</si>
  <si>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</si>
  <si>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</si>
  <si>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</si>
  <si>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</si>
  <si>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</si>
  <si>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</si>
  <si>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</si>
  <si>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</si>
  <si>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</si>
  <si>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</si>
  <si>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</si>
  <si>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</si>
  <si>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</si>
  <si>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</si>
  <si>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</si>
  <si>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</si>
  <si>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</si>
  <si>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</si>
  <si>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</si>
  <si>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</si>
  <si>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</si>
  <si>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</si>
  <si>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</si>
  <si>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</si>
  <si>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</si>
  <si>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</si>
  <si>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</si>
  <si>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</si>
  <si>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</si>
  <si>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</si>
  <si>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</si>
  <si>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</si>
  <si>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</si>
  <si>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</si>
  <si>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</si>
  <si>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</si>
  <si>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</si>
  <si>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</si>
  <si>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</si>
  <si>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</si>
  <si>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</si>
  <si>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</si>
  <si>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</si>
  <si>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</si>
  <si>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</si>
  <si>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</si>
  <si>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</si>
  <si>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</si>
  <si>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</si>
  <si>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</si>
  <si>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</si>
  <si>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</si>
  <si>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</si>
  <si>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</si>
  <si>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</si>
  <si>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</si>
  <si>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</si>
  <si>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</si>
  <si>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</si>
  <si>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</si>
  <si>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</si>
  <si>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</si>
  <si>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</si>
  <si>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</si>
  <si>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</si>
  <si>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</si>
  <si>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</si>
  <si>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</si>
  <si>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</si>
  <si>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</si>
  <si>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</si>
  <si>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</si>
  <si>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</si>
  <si>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</si>
  <si>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</si>
  <si>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</si>
  <si>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</si>
  <si>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</si>
  <si>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</si>
  <si>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</si>
  <si>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</si>
  <si>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</si>
  <si>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</si>
  <si>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</si>
  <si>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</si>
  <si>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</si>
  <si>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</si>
  <si>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</si>
  <si>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</si>
  <si>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</si>
  <si>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</si>
  <si>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</si>
  <si>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</si>
  <si>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</si>
  <si>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</si>
  <si>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</si>
  <si>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</si>
  <si>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</si>
  <si>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</si>
  <si>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</si>
  <si>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</si>
  <si>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</si>
  <si>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</si>
  <si>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</si>
  <si>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</si>
  <si>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</si>
  <si>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</si>
  <si>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</si>
  <si>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</si>
  <si>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</si>
  <si>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</si>
  <si>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</si>
  <si>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</si>
  <si>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</si>
  <si>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</si>
  <si>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</si>
  <si>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</si>
  <si>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</si>
  <si>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</si>
  <si>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</si>
  <si>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</si>
  <si>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</si>
  <si>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</si>
  <si>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</si>
  <si>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</si>
  <si>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</si>
  <si>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</si>
  <si>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</si>
  <si>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</si>
  <si>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</si>
  <si>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</si>
  <si>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</si>
  <si>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</si>
  <si>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</si>
  <si>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</si>
  <si>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</si>
  <si>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</si>
  <si>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</si>
  <si>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</si>
  <si>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</si>
  <si>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</si>
  <si>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</si>
  <si>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</si>
  <si>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</si>
  <si>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</si>
  <si>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</si>
  <si>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</si>
  <si>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</si>
  <si>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</si>
  <si>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</si>
  <si>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</si>
  <si>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</si>
  <si>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</si>
  <si>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</si>
  <si>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</si>
  <si>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</si>
  <si>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</si>
  <si>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</si>
  <si>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</si>
  <si>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</si>
  <si>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</si>
  <si>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</si>
  <si>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</si>
  <si>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</si>
  <si>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</si>
  <si>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</si>
  <si>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</si>
  <si>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</si>
  <si>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</si>
  <si>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</si>
  <si>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</si>
  <si>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</si>
  <si>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</si>
  <si>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</si>
  <si>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</si>
  <si>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</si>
  <si>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</si>
  <si>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</si>
  <si>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</si>
  <si>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</si>
  <si>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</si>
  <si>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</si>
  <si>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</si>
  <si>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</si>
  <si>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</si>
  <si>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</si>
  <si>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</si>
  <si>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</si>
  <si>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</si>
  <si>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</si>
  <si>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</si>
  <si>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</si>
  <si>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</si>
  <si>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</si>
  <si>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</si>
  <si>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</si>
  <si>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</si>
  <si>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</si>
  <si>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</si>
  <si>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</si>
  <si>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</si>
  <si>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</si>
  <si>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</si>
  <si>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</si>
  <si>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</si>
  <si>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</si>
  <si>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</si>
  <si>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</si>
  <si>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</si>
  <si>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</si>
  <si>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</si>
  <si>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</si>
  <si>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</si>
  <si>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</si>
  <si>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</si>
  <si>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</si>
  <si>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</si>
  <si>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</si>
  <si>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</si>
  <si>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</si>
  <si>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</si>
  <si>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</si>
  <si>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</si>
  <si>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</si>
  <si>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</si>
  <si>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</si>
  <si>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</si>
  <si>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</si>
  <si>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</si>
  <si>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</si>
  <si>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</si>
  <si>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</si>
  <si>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</si>
  <si>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</si>
  <si>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</si>
  <si>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</si>
  <si>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</si>
  <si>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</si>
  <si>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</si>
  <si>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</si>
  <si>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</si>
  <si>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</si>
  <si>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</si>
  <si>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</si>
  <si>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</si>
  <si>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</si>
  <si>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</si>
  <si>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</si>
  <si>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</si>
  <si>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</si>
  <si>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</si>
  <si>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</si>
  <si>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</si>
  <si>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</si>
  <si>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</si>
  <si>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</si>
  <si>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</si>
  <si>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</si>
  <si>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</si>
  <si>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</si>
  <si>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</si>
  <si>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</si>
  <si>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</si>
  <si>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</si>
  <si>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</si>
  <si>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</si>
  <si>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</si>
  <si>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</si>
  <si>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</si>
  <si>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</si>
  <si>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</si>
  <si>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</si>
  <si>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</si>
  <si>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</si>
  <si>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</si>
  <si>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</si>
  <si>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</si>
  <si>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</si>
  <si>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</si>
  <si>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</si>
  <si>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</si>
  <si>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</si>
  <si>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</si>
  <si>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</si>
  <si>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</si>
  <si>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</si>
  <si>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</si>
  <si>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</si>
  <si>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</si>
  <si>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</si>
  <si>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</si>
  <si>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</si>
  <si>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</si>
  <si>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</si>
  <si>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</si>
  <si>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</si>
  <si>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</si>
  <si>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</si>
  <si>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</si>
  <si>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</si>
  <si>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</si>
  <si>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</si>
  <si>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</si>
  <si>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</si>
  <si>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</si>
  <si>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</si>
  <si>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</si>
  <si>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</si>
  <si>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</si>
  <si>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</si>
  <si>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</si>
  <si>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</si>
  <si>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</si>
  <si>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</si>
  <si>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</si>
  <si>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</si>
  <si>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</si>
  <si>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</si>
  <si>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</si>
  <si>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</si>
  <si>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</si>
  <si>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</si>
  <si>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</si>
  <si>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</si>
  <si>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</si>
  <si>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</si>
  <si>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</si>
  <si>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</si>
  <si>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</si>
  <si>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</si>
  <si>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</si>
  <si>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</si>
  <si>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</si>
  <si>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</si>
  <si>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</si>
  <si>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</si>
  <si>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</si>
  <si>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</si>
  <si>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</si>
  <si>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</si>
  <si>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</si>
  <si>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</si>
  <si>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</si>
  <si>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</si>
  <si>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</si>
  <si>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</si>
  <si>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</si>
  <si>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</si>
  <si>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</si>
  <si>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</si>
  <si>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</si>
  <si>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</si>
  <si>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</si>
  <si>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</si>
  <si>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</si>
  <si>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</si>
  <si>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</si>
  <si>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</si>
  <si>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</si>
  <si>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</si>
  <si>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</si>
  <si>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</si>
  <si>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</si>
  <si>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</si>
  <si>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</si>
  <si>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</si>
  <si>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</si>
  <si>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</si>
  <si>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</si>
  <si>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</si>
  <si>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</si>
  <si>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</si>
  <si>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</si>
  <si>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</si>
  <si>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</si>
  <si>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</si>
  <si>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</si>
  <si>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</si>
  <si>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</si>
  <si>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</si>
  <si>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</si>
  <si>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</si>
  <si>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</si>
  <si>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</si>
  <si>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</si>
  <si>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</si>
  <si>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</si>
  <si>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</si>
  <si>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</si>
  <si>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</si>
  <si>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</si>
  <si>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</si>
  <si>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</si>
  <si>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</si>
  <si>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</si>
  <si>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</si>
  <si>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</si>
  <si>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</si>
  <si>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</si>
  <si>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</si>
  <si>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</si>
  <si>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</si>
  <si>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</si>
  <si>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</si>
  <si>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</si>
  <si>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</si>
  <si>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</si>
  <si>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</si>
  <si>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</si>
  <si>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</si>
  <si>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</si>
  <si>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</si>
  <si>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</si>
  <si>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</si>
  <si>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</si>
  <si>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</si>
  <si>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</si>
  <si>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</si>
  <si>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</si>
  <si>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</si>
  <si>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</si>
  <si>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</si>
  <si>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</si>
  <si>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</si>
  <si>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</si>
  <si>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</si>
  <si>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</si>
  <si>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</si>
  <si>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</si>
  <si>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</si>
  <si>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</si>
  <si>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</si>
  <si>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</si>
  <si>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</si>
  <si>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</si>
  <si>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</si>
  <si>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</si>
  <si>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</si>
  <si>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</si>
  <si>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</si>
  <si>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</si>
  <si>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</si>
  <si>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</si>
  <si>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</si>
  <si>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</si>
  <si>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</si>
  <si>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</si>
  <si>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</si>
  <si>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</si>
  <si>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</si>
  <si>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</si>
  <si>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</si>
  <si>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</si>
  <si>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</si>
  <si>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</si>
  <si>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</si>
  <si>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</si>
  <si>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</si>
  <si>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</si>
  <si>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</si>
  <si>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</si>
  <si>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</si>
  <si>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</si>
  <si>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</si>
  <si>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</si>
  <si>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</si>
  <si>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</si>
  <si>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</si>
  <si>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</si>
  <si>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</si>
  <si>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</si>
  <si>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</si>
  <si>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</si>
  <si>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</si>
  <si>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</si>
  <si>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</si>
  <si>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</si>
  <si>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</si>
  <si>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</si>
  <si>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</si>
  <si>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</si>
  <si>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</si>
  <si>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</si>
  <si>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</si>
  <si>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</si>
  <si>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</si>
  <si>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</si>
  <si>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</si>
  <si>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</si>
  <si>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</si>
  <si>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</si>
  <si>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</si>
  <si>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</si>
  <si>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</si>
  <si>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</si>
  <si>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</si>
  <si>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</si>
  <si>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</si>
  <si>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</si>
  <si>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</si>
  <si>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</si>
  <si>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</si>
  <si>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</si>
  <si>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</si>
  <si>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</si>
  <si>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</si>
  <si>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</si>
  <si>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</si>
  <si>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</si>
  <si>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</si>
  <si>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</si>
  <si>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</si>
  <si>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</si>
  <si>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</si>
  <si>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</si>
  <si>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</si>
  <si>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</si>
  <si>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</si>
  <si>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</si>
  <si>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</si>
  <si>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</si>
  <si>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</si>
  <si>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</si>
  <si>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</si>
  <si>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</si>
  <si>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</si>
  <si>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</si>
  <si>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</si>
  <si>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</si>
  <si>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</si>
  <si>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</si>
  <si>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</si>
  <si>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</si>
  <si>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</si>
  <si>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</si>
  <si>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</si>
  <si>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</si>
  <si>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</si>
  <si>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</si>
  <si>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</si>
  <si>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</si>
  <si>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</si>
  <si>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</si>
  <si>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</si>
  <si>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</si>
  <si>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</si>
  <si>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</si>
  <si>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</si>
  <si>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</si>
  <si>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</si>
  <si>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</si>
  <si>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</si>
  <si>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</si>
  <si>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</si>
  <si>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</si>
  <si>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</si>
  <si>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</si>
  <si>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</si>
  <si>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</si>
  <si>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</si>
  <si>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</si>
  <si>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</si>
  <si>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</si>
  <si>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</si>
  <si>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</si>
  <si>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</si>
  <si>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</si>
  <si>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</si>
  <si>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</si>
  <si>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</si>
  <si>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</si>
  <si>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</si>
  <si>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</si>
  <si>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</si>
  <si>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</si>
  <si>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</si>
  <si>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</si>
  <si>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</si>
  <si>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</si>
  <si>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</si>
  <si>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</si>
  <si>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</si>
  <si>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</si>
  <si>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</si>
  <si>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</si>
  <si>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</si>
  <si>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</si>
  <si>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</si>
  <si>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</si>
  <si>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</si>
  <si>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</si>
  <si>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</si>
  <si>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</si>
  <si>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</si>
  <si>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</si>
  <si>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</si>
  <si>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</si>
  <si>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</si>
  <si>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</si>
  <si>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</si>
  <si>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</si>
  <si>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</si>
  <si>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</si>
  <si>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</si>
  <si>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</si>
  <si>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</si>
  <si>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</si>
  <si>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</si>
  <si>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</si>
  <si>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</si>
  <si>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</si>
  <si>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</si>
  <si>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</si>
  <si>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</si>
  <si>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</si>
  <si>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</si>
  <si>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</si>
  <si>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</si>
  <si>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</si>
  <si>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</si>
  <si>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</si>
  <si>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</si>
  <si>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</si>
  <si>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</si>
  <si>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</si>
  <si>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</si>
  <si>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</si>
  <si>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</si>
  <si>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</si>
  <si>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</si>
  <si>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</si>
  <si>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</si>
  <si>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</si>
  <si>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</si>
  <si>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</si>
  <si>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</si>
  <si>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</si>
  <si>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</si>
  <si>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</si>
  <si>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</si>
  <si>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</si>
  <si>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</si>
  <si>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</si>
  <si>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</si>
  <si>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</si>
  <si>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</si>
  <si>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</si>
  <si>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</si>
  <si>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</si>
  <si>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</si>
  <si>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</si>
  <si>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</si>
  <si>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</si>
  <si>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</si>
  <si>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</si>
  <si>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</si>
  <si>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</si>
  <si>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</si>
  <si>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</si>
  <si>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</si>
  <si>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</si>
  <si>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</si>
  <si>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</si>
  <si>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</si>
  <si>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</si>
  <si>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</si>
  <si>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</si>
  <si>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</si>
  <si>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</si>
  <si>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</si>
  <si>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</si>
  <si>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</si>
  <si>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</si>
  <si>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</si>
  <si>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</si>
  <si>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</si>
  <si>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</si>
  <si>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</si>
  <si>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</si>
  <si>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</si>
  <si>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</si>
  <si>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</si>
  <si>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</si>
  <si>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</si>
  <si>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</si>
  <si>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</si>
  <si>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</si>
  <si>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</si>
  <si>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</si>
  <si>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</si>
  <si>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</si>
  <si>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</si>
  <si>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</si>
  <si>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</si>
  <si>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</si>
  <si>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</si>
  <si>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</si>
  <si>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</si>
  <si>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</si>
  <si>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</si>
  <si>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</si>
  <si>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</si>
  <si>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</si>
  <si>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</si>
  <si>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</si>
  <si>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</si>
  <si>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</si>
  <si>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</si>
  <si>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</si>
  <si>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</si>
  <si>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</si>
  <si>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</si>
  <si>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</si>
  <si>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</si>
  <si>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</si>
  <si>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</si>
  <si>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</si>
  <si>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</si>
  <si>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</si>
  <si>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</si>
  <si>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</si>
  <si>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</si>
  <si>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</si>
  <si>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</si>
  <si>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</si>
  <si>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</si>
  <si>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</si>
  <si>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</si>
  <si>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</si>
  <si>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</si>
  <si>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</si>
  <si>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</si>
  <si>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</si>
  <si>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</si>
  <si>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</si>
  <si>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</si>
  <si>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</si>
  <si>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</si>
  <si>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</si>
  <si>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</si>
  <si>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</si>
  <si>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</si>
  <si>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</si>
  <si>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</si>
  <si>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</si>
  <si>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</si>
  <si>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</si>
  <si>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</si>
  <si>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</si>
  <si>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</si>
  <si>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</si>
  <si>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</si>
  <si>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</si>
  <si>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</si>
  <si>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</si>
  <si>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</si>
  <si>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</si>
  <si>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</si>
  <si>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</si>
  <si>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</si>
  <si>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</si>
  <si>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</si>
  <si>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</si>
  <si>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</si>
  <si>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</si>
  <si>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</si>
  <si>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</si>
  <si>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</si>
  <si>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</si>
  <si>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</si>
  <si>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</si>
  <si>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</si>
  <si>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</si>
  <si>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</si>
  <si>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</si>
  <si>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</si>
  <si>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</si>
  <si>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</si>
  <si>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</si>
  <si>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</si>
  <si>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</si>
  <si>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</si>
  <si>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</si>
  <si>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</si>
  <si>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</si>
  <si>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</si>
  <si>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</si>
  <si>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</si>
  <si>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</si>
  <si>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</si>
  <si>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</si>
  <si>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</si>
  <si>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</si>
  <si>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</si>
  <si>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</si>
  <si>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</si>
  <si>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</si>
  <si>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</si>
  <si>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</si>
  <si>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</si>
  <si>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</si>
  <si>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</si>
  <si>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</si>
  <si>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</si>
  <si>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</si>
  <si>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</si>
  <si>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</si>
  <si>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</si>
  <si>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</si>
  <si>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</si>
  <si>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</si>
  <si>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</si>
  <si>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</si>
  <si>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</si>
  <si>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</si>
  <si>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</si>
  <si>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</si>
  <si>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</si>
  <si>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</si>
  <si>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</si>
  <si>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</si>
  <si>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</si>
  <si>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</si>
  <si>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</si>
  <si>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</si>
  <si>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</si>
  <si>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</si>
  <si>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</si>
  <si>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</si>
  <si>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</si>
  <si>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</si>
  <si>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</si>
  <si>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</si>
  <si>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</si>
  <si>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</si>
  <si>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</si>
  <si>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</si>
  <si>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</si>
  <si>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</si>
  <si>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</si>
  <si>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</si>
  <si>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</si>
  <si>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</si>
  <si>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</si>
  <si>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</si>
  <si>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</si>
  <si>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</si>
  <si>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</si>
  <si>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</si>
  <si>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</si>
  <si>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</si>
  <si>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</si>
  <si>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</si>
  <si>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</si>
  <si>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</si>
  <si>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</si>
  <si>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</si>
  <si>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</si>
  <si>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</si>
  <si>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</si>
  <si>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</si>
  <si>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</si>
  <si>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</si>
  <si>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</si>
  <si>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</si>
  <si>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</si>
  <si>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</si>
  <si>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</si>
  <si>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</si>
  <si>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</si>
  <si>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</si>
  <si>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</si>
  <si>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</si>
  <si>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</si>
  <si>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</si>
  <si>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</si>
  <si>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</si>
  <si>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</si>
  <si>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</si>
  <si>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</si>
  <si>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</si>
  <si>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</si>
  <si>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</si>
  <si>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</si>
  <si>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</si>
  <si>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</si>
  <si>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</si>
  <si>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</si>
  <si>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</si>
  <si>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</si>
  <si>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</si>
  <si>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</si>
  <si>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</si>
  <si>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</si>
  <si>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</si>
  <si>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</si>
  <si>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</si>
  <si>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</si>
  <si>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</si>
  <si>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</si>
  <si>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</si>
  <si>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</si>
  <si>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</si>
  <si>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</si>
  <si>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</si>
  <si>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</si>
  <si>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</si>
  <si>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</si>
  <si>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</si>
  <si>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</si>
  <si>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</si>
  <si>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</si>
  <si>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</si>
  <si>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</si>
  <si>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</si>
  <si>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</si>
  <si>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</si>
  <si>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</si>
  <si>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</si>
  <si>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</si>
  <si>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</si>
  <si>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</si>
  <si>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</si>
  <si>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</si>
  <si>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</si>
  <si>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</si>
  <si>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</si>
  <si>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</si>
  <si>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</si>
  <si>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</si>
  <si>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</si>
  <si>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</si>
  <si>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</si>
  <si>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</si>
  <si>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</si>
  <si>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</si>
  <si>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</si>
  <si>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</si>
  <si>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</si>
  <si>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</si>
  <si>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</si>
  <si>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</si>
  <si>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</si>
  <si>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</si>
  <si>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</si>
  <si>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</si>
  <si>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</si>
  <si>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</si>
  <si>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</si>
  <si>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</si>
  <si>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</si>
  <si>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</si>
  <si>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</si>
  <si>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</si>
  <si>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</si>
  <si>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</si>
  <si>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</si>
  <si>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</si>
  <si>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</si>
  <si>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</si>
  <si>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</si>
  <si>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</si>
  <si>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</si>
  <si>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</si>
  <si>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</si>
  <si>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</si>
  <si>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</si>
  <si>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</si>
  <si>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</si>
  <si>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</si>
  <si>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</si>
  <si>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</si>
  <si>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</si>
  <si>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</si>
  <si>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</si>
  <si>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</si>
  <si>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</si>
  <si>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</si>
  <si>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</si>
  <si>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</si>
  <si>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</si>
  <si>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</si>
  <si>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</si>
  <si>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</si>
  <si>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</si>
  <si>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</si>
  <si>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</si>
  <si>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</si>
  <si>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</si>
  <si>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</si>
  <si>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</si>
  <si>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</si>
  <si>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</si>
  <si>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</si>
  <si>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</si>
  <si>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</si>
  <si>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</si>
  <si>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</si>
  <si>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</si>
  <si>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</si>
  <si>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</si>
  <si>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</si>
  <si>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</si>
  <si>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</si>
  <si>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</si>
  <si>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</si>
  <si>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</si>
  <si>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</si>
  <si>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</si>
  <si>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</si>
  <si>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</si>
  <si>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</si>
  <si>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</si>
  <si>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</si>
  <si>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</si>
  <si>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</si>
  <si>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</si>
  <si>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</si>
  <si>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</si>
  <si>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</si>
  <si>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</si>
  <si>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</si>
  <si>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</si>
  <si>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</si>
  <si>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</si>
  <si>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</si>
  <si>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</si>
  <si>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</si>
  <si>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</si>
  <si>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</si>
  <si>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</si>
  <si>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</si>
  <si>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</si>
  <si>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</si>
  <si>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</si>
  <si>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</si>
  <si>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</si>
  <si>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</si>
  <si>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</si>
  <si>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</si>
  <si>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</si>
  <si>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</si>
  <si>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</si>
  <si>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</si>
  <si>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</si>
  <si>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</si>
  <si>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</si>
  <si>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</si>
  <si>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</si>
  <si>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</si>
  <si>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</si>
  <si>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</si>
  <si>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</si>
  <si>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</si>
  <si>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</si>
  <si>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</si>
  <si>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</si>
  <si>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</si>
  <si>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</si>
  <si>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</si>
  <si>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</si>
  <si>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</si>
  <si>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</si>
  <si>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</si>
  <si>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</si>
  <si>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</si>
  <si>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</si>
  <si>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</si>
  <si>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</si>
  <si>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</si>
  <si>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</si>
  <si>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</si>
  <si>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</si>
  <si>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</si>
  <si>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</si>
  <si>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</si>
  <si>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</si>
  <si>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</si>
  <si>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</si>
  <si>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</si>
  <si>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</si>
  <si>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</si>
  <si>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</si>
  <si>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</si>
  <si>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</si>
  <si>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</si>
  <si>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</si>
  <si>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</si>
  <si>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</si>
  <si>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</si>
  <si>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</si>
  <si>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</si>
  <si>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</si>
  <si>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</si>
  <si>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</si>
  <si>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</si>
  <si>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</si>
  <si>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</si>
  <si>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</si>
  <si>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</si>
  <si>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</si>
  <si>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</si>
  <si>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</si>
  <si>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</si>
  <si>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</si>
  <si>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</si>
  <si>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</si>
  <si>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</si>
  <si>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</si>
  <si>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</si>
  <si>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</si>
  <si>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</si>
  <si>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</si>
  <si>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</si>
  <si>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</si>
  <si>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</si>
  <si>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</si>
  <si>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</si>
  <si>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</si>
  <si>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</si>
  <si>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</si>
  <si>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</si>
  <si>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</si>
  <si>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</si>
  <si>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</si>
  <si>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</si>
  <si>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</si>
  <si>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</si>
  <si>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</si>
  <si>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</si>
  <si>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</si>
  <si>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</si>
  <si>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</si>
  <si>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</si>
  <si>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</si>
  <si>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</si>
  <si>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</si>
  <si>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</si>
  <si>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</si>
  <si>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</si>
  <si>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</si>
  <si>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</si>
  <si>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</si>
  <si>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</si>
  <si>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</si>
  <si>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</si>
  <si>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</si>
  <si>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</si>
  <si>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</si>
  <si>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</si>
  <si>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</si>
  <si>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</si>
  <si>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</si>
  <si>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</si>
  <si>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</si>
  <si>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</si>
  <si>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</si>
  <si>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</si>
  <si>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</si>
  <si>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</si>
  <si>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</si>
  <si>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</si>
  <si>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</si>
  <si>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</si>
  <si>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</si>
  <si>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</si>
  <si>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</si>
  <si>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</si>
  <si>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</si>
  <si>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</si>
  <si>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</si>
  <si>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</si>
  <si>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</si>
  <si>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</si>
  <si>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</si>
  <si>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</si>
  <si>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</si>
  <si>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</si>
  <si>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</si>
  <si>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</si>
  <si>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</si>
  <si>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</si>
  <si>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</si>
  <si>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</si>
  <si>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</si>
  <si>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</si>
  <si>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</si>
  <si>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</si>
  <si>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</si>
  <si>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</si>
  <si>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</si>
  <si>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</si>
  <si>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</si>
  <si>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</si>
  <si>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</si>
  <si>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</si>
  <si>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</si>
  <si>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</si>
  <si>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</si>
  <si>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</si>
  <si>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</si>
  <si>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</si>
  <si>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</si>
  <si>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</si>
  <si>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</si>
  <si>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</si>
  <si>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</si>
  <si>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</si>
  <si>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</si>
  <si>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</si>
  <si>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</si>
  <si>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</si>
  <si>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</si>
  <si>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</si>
  <si>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</si>
  <si>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</si>
  <si>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</si>
  <si>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</si>
  <si>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</si>
  <si>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</si>
  <si>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</si>
  <si>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</si>
  <si>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</si>
  <si>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</si>
  <si>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</si>
  <si>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</si>
  <si>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</si>
  <si>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</si>
  <si>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</si>
  <si>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</si>
  <si>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</si>
  <si>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</si>
  <si>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</si>
  <si>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</si>
  <si>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</si>
  <si>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</si>
  <si>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</si>
  <si>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</si>
  <si>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</si>
  <si>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</si>
  <si>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</si>
  <si>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</si>
  <si>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</si>
  <si>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</si>
  <si>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</si>
  <si>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</si>
  <si>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</si>
  <si>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</si>
  <si>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</si>
  <si>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</si>
  <si>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</si>
  <si>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</si>
  <si>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</si>
  <si>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</si>
  <si>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</si>
  <si>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</si>
  <si>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</si>
  <si>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</si>
  <si>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</si>
  <si>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</si>
  <si>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</si>
  <si>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</si>
  <si>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</si>
  <si>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</si>
  <si>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</si>
  <si>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</si>
  <si>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</si>
  <si>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</si>
  <si>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</si>
  <si>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</si>
  <si>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</si>
  <si>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</si>
  <si>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</si>
  <si>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</si>
  <si>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</si>
  <si>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</si>
  <si>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</si>
  <si>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</si>
  <si>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</si>
  <si>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</si>
  <si>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</si>
  <si>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</si>
  <si>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</si>
  <si>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</si>
  <si>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</si>
  <si>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</si>
  <si>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</si>
  <si>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</si>
  <si>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</si>
  <si>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</si>
  <si>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</si>
  <si>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</si>
  <si>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</si>
  <si>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</si>
  <si>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</si>
  <si>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</si>
  <si>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</si>
  <si>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</si>
  <si>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</si>
  <si>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</si>
  <si>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</si>
  <si>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</si>
  <si>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</si>
  <si>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</si>
  <si>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</si>
  <si>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</si>
  <si>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</si>
  <si>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</si>
  <si>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</si>
  <si>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</si>
  <si>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</si>
  <si>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</si>
  <si>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</si>
  <si>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</si>
  <si>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</si>
  <si>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</si>
  <si>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</si>
  <si>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</si>
  <si>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</si>
  <si>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</si>
  <si>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</si>
  <si>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</si>
  <si>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</si>
  <si>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</si>
  <si>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</si>
  <si>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</si>
  <si>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</si>
  <si>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</si>
  <si>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</si>
  <si>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</si>
  <si>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</si>
  <si>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</si>
  <si>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</si>
  <si>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</si>
  <si>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</si>
  <si>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</si>
  <si>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</si>
  <si>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</si>
  <si>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</si>
  <si>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</si>
  <si>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</si>
  <si>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</si>
  <si>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</si>
  <si>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</si>
  <si>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</si>
  <si>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</si>
  <si>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</si>
  <si>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</si>
  <si>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</si>
  <si>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</si>
  <si>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</si>
  <si>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</si>
  <si>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</si>
  <si>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</si>
  <si>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</si>
  <si>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</si>
  <si>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</si>
  <si>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</si>
  <si>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</si>
  <si>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</si>
  <si>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</si>
  <si>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</si>
  <si>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</si>
  <si>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</si>
  <si>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</si>
  <si>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</si>
  <si>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</si>
  <si>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</si>
  <si>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</si>
  <si>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</si>
  <si>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</si>
  <si>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</si>
  <si>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</si>
  <si>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</si>
  <si>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</si>
  <si>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</si>
  <si>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</si>
  <si>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</si>
  <si>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</si>
  <si>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</si>
  <si>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</si>
  <si>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</si>
  <si>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</si>
  <si>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</si>
  <si>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</si>
  <si>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</si>
  <si>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</si>
  <si>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</si>
  <si>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</si>
  <si>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</si>
  <si>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</si>
  <si>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</si>
  <si>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</si>
  <si>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</si>
  <si>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</si>
  <si>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</si>
  <si>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</si>
  <si>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</si>
  <si>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</si>
  <si>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</si>
  <si>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</si>
  <si>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</si>
  <si>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</si>
  <si>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</si>
  <si>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</si>
  <si>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</si>
  <si>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</si>
  <si>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</si>
  <si>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</si>
  <si>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</si>
  <si>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</si>
  <si>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</si>
  <si>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</si>
  <si>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</si>
  <si>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</si>
  <si>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</si>
  <si>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</si>
  <si>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</si>
  <si>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</si>
  <si>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</si>
  <si>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</si>
  <si>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</si>
  <si>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</si>
  <si>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</si>
  <si>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</si>
  <si>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</si>
  <si>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</si>
  <si>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</si>
  <si>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</si>
  <si>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</si>
  <si>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</si>
  <si>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</si>
  <si>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</si>
  <si>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</si>
  <si>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</si>
  <si>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</si>
  <si>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</si>
  <si>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</si>
  <si>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</si>
  <si>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</si>
  <si>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</si>
  <si>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</si>
  <si>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</si>
  <si>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</si>
  <si>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</si>
  <si>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</si>
  <si>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</si>
  <si>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</si>
  <si>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</si>
  <si>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</si>
  <si>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</si>
  <si>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</si>
  <si>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</si>
  <si>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</si>
  <si>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</si>
  <si>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</si>
  <si>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</si>
  <si>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</si>
  <si>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</si>
  <si>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</si>
  <si>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</si>
  <si>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</si>
  <si>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</si>
  <si>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</si>
  <si>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</si>
  <si>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</si>
  <si>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</si>
  <si>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</si>
  <si>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</si>
  <si>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</si>
  <si>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</si>
  <si>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</si>
  <si>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</si>
  <si>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</si>
  <si>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</si>
  <si>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</si>
  <si>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</si>
  <si>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</si>
  <si>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</si>
  <si>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</si>
  <si>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</si>
  <si>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</si>
  <si>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</si>
  <si>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</si>
  <si>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</si>
  <si>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</si>
  <si>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</si>
  <si>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</si>
  <si>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</si>
  <si>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</si>
  <si>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</si>
  <si>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</si>
  <si>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</si>
  <si>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</si>
  <si>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</si>
  <si>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</si>
  <si>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</si>
  <si>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</si>
  <si>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</si>
  <si>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</si>
  <si>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</si>
  <si>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</si>
  <si>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</si>
  <si>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</si>
  <si>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</si>
  <si>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</si>
  <si>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</si>
  <si>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</si>
  <si>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</si>
  <si>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</si>
  <si>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</si>
  <si>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</si>
  <si>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</si>
  <si>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</si>
  <si>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</si>
  <si>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</si>
  <si>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</si>
  <si>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</si>
  <si>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</si>
  <si>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</si>
  <si>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</si>
  <si>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</si>
  <si>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</si>
  <si>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</si>
  <si>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</si>
  <si>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</si>
  <si>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</si>
  <si>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</si>
  <si>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</si>
  <si>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</si>
  <si>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</si>
  <si>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</si>
  <si>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</si>
  <si>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</si>
  <si>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</si>
  <si>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</si>
  <si>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</si>
  <si>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</si>
  <si>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</si>
  <si>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</si>
  <si>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</si>
  <si>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</si>
  <si>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</si>
  <si>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</si>
  <si>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</si>
  <si>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</si>
  <si>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</si>
  <si>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</si>
  <si>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</si>
  <si>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</si>
  <si>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</si>
  <si>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</si>
  <si>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</si>
  <si>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</si>
  <si>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</si>
  <si>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</si>
  <si>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</si>
  <si>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</si>
  <si>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</si>
  <si>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</si>
  <si>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</si>
  <si>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</si>
  <si>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</si>
  <si>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</si>
  <si>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</si>
  <si>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</si>
  <si>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</si>
  <si>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</si>
  <si>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</si>
  <si>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</si>
  <si>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</si>
  <si>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</si>
  <si>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</si>
  <si>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</si>
  <si>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</si>
  <si>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</si>
  <si>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</si>
  <si>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</si>
  <si>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</si>
  <si>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</si>
  <si>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</si>
  <si>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</si>
  <si>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</si>
  <si>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</si>
  <si>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</si>
  <si>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</si>
  <si>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</si>
  <si>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</si>
  <si>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</si>
  <si>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</si>
  <si>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</si>
  <si>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</si>
  <si>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</si>
  <si>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</si>
  <si>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</si>
  <si>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</si>
  <si>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</si>
  <si>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</si>
  <si>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</si>
  <si>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</si>
  <si>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</si>
  <si>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</si>
  <si>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</si>
  <si>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</si>
  <si>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</si>
  <si>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</si>
  <si>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</si>
  <si>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</si>
  <si>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</si>
  <si>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</si>
  <si>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</si>
  <si>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</si>
  <si>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</si>
  <si>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</si>
  <si>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</si>
  <si>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</si>
  <si>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</si>
  <si>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</si>
  <si>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</si>
  <si>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</si>
  <si>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</si>
  <si>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</si>
  <si>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</si>
  <si>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</si>
  <si>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</si>
  <si>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</si>
  <si>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</si>
  <si>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</si>
  <si>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</si>
  <si>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</si>
  <si>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</si>
  <si>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</si>
  <si>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</si>
  <si>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</si>
  <si>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</si>
  <si>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</si>
  <si>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</si>
  <si>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</si>
  <si>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</si>
  <si>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</si>
  <si>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</si>
  <si>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</si>
  <si>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</si>
  <si>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</si>
  <si>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</si>
  <si>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</si>
  <si>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</si>
  <si>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</si>
  <si>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</si>
  <si>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</si>
  <si>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</si>
  <si>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</si>
  <si>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</si>
  <si>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</si>
  <si>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</si>
  <si>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</si>
  <si>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</si>
  <si>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</si>
  <si>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</si>
  <si>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</si>
  <si>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</si>
  <si>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</si>
  <si>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</si>
  <si>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</si>
  <si>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</si>
  <si>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</si>
  <si>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</si>
  <si>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</si>
  <si>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</si>
  <si>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</si>
  <si>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</si>
  <si>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</si>
  <si>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</si>
  <si>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</si>
  <si>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</si>
  <si>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</si>
  <si>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</si>
  <si>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</si>
  <si>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</si>
  <si>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</si>
  <si>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</si>
  <si>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</si>
  <si>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</si>
  <si>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</si>
  <si>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</si>
  <si>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</si>
  <si>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</si>
  <si>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</si>
  <si>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</si>
  <si>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</si>
  <si>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</si>
  <si>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</si>
  <si>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</si>
  <si>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</si>
  <si>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</si>
  <si>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</si>
  <si>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</si>
  <si>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</si>
  <si>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</si>
  <si>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</si>
  <si>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</si>
  <si>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</si>
  <si>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</si>
  <si>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</si>
  <si>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</si>
  <si>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</si>
  <si>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</si>
  <si>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</si>
  <si>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</si>
  <si>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</si>
  <si>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</si>
  <si>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</si>
  <si>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</si>
  <si>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</si>
  <si>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</si>
  <si>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</si>
  <si>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</si>
  <si>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</si>
  <si>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</si>
  <si>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</si>
  <si>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</si>
  <si>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</si>
  <si>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</si>
  <si>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</si>
  <si>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</si>
  <si>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</si>
  <si>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</si>
  <si>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</si>
  <si>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</si>
  <si>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</si>
  <si>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</si>
  <si>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</si>
  <si>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</si>
  <si>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</si>
  <si>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</si>
  <si>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</si>
  <si>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</si>
  <si>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</si>
  <si>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</si>
  <si>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</si>
  <si>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</si>
  <si>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</si>
  <si>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</si>
  <si>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</si>
  <si>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</si>
  <si>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</si>
  <si>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</si>
  <si>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</si>
  <si>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</si>
  <si>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</si>
  <si>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</si>
  <si>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</si>
  <si>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</si>
  <si>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</si>
  <si>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</si>
  <si>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</si>
  <si>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</si>
  <si>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</si>
  <si>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</si>
  <si>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</si>
  <si>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</si>
  <si>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</si>
  <si>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</si>
  <si>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</si>
  <si>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</si>
  <si>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</si>
  <si>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</si>
  <si>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</si>
  <si>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</si>
  <si>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</si>
  <si>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</si>
  <si>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</si>
  <si>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</si>
  <si>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</si>
  <si>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</si>
  <si>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</si>
  <si>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</si>
  <si>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</si>
  <si>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</si>
  <si>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</si>
  <si>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</si>
  <si>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</si>
  <si>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</si>
  <si>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</si>
  <si>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</si>
  <si>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</si>
  <si>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</si>
  <si>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</si>
  <si>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</si>
  <si>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</si>
  <si>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</si>
  <si>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</si>
  <si>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</si>
  <si>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</si>
  <si>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</si>
  <si>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</si>
  <si>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</si>
  <si>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</si>
  <si>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</si>
  <si>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</si>
  <si>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</si>
  <si>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</si>
  <si>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</si>
  <si>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</si>
  <si>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</si>
  <si>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</si>
  <si>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</si>
  <si>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</si>
  <si>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</si>
  <si>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</si>
  <si>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</si>
  <si>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</si>
  <si>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</si>
  <si>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</si>
  <si>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</si>
  <si>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</si>
  <si>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</si>
  <si>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</si>
  <si>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</si>
  <si>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</si>
  <si>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</si>
  <si>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</si>
  <si>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</si>
  <si>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</si>
  <si>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</si>
  <si>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</si>
  <si>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</si>
  <si>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</si>
  <si>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</si>
  <si>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</si>
  <si>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</si>
  <si>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</si>
  <si>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</si>
  <si>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</si>
  <si>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</si>
  <si>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</si>
  <si>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</si>
  <si>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</si>
  <si>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</si>
  <si>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</si>
  <si>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</si>
  <si>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</si>
  <si>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</si>
  <si>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</si>
  <si>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</si>
  <si>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</si>
  <si>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</si>
  <si>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</si>
  <si>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</si>
  <si>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</si>
  <si>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</si>
  <si>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</si>
  <si>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</si>
  <si>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</si>
  <si>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</si>
  <si>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</si>
  <si>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</si>
  <si>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</si>
  <si>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</si>
  <si>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</si>
  <si>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</si>
  <si>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</si>
  <si>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</si>
  <si>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</si>
  <si>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</si>
  <si>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</si>
  <si>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</si>
  <si>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</si>
  <si>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</si>
  <si>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</si>
  <si>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</si>
  <si>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</si>
  <si>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</si>
  <si>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</si>
  <si>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</si>
  <si>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</si>
  <si>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</si>
  <si>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</si>
  <si>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</si>
  <si>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</si>
  <si>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</si>
  <si>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</si>
  <si>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</si>
  <si>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</si>
  <si>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</si>
  <si>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</si>
  <si>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</si>
  <si>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</si>
  <si>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</si>
  <si>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</si>
  <si>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</si>
  <si>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</si>
  <si>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</si>
  <si>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</si>
  <si>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</si>
  <si>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</si>
  <si>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</si>
  <si>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</si>
  <si>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</si>
  <si>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</si>
  <si>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</si>
  <si>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</si>
  <si>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</si>
  <si>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</si>
  <si>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</si>
  <si>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</si>
  <si>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</si>
  <si>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</si>
  <si>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</si>
  <si>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</si>
  <si>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</si>
  <si>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</si>
  <si>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</si>
  <si>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</si>
  <si>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</si>
  <si>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</si>
  <si>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</si>
  <si>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</si>
  <si>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</si>
  <si>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</si>
  <si>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</si>
  <si>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</si>
  <si>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</si>
  <si>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</si>
  <si>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</si>
  <si>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</si>
  <si>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</si>
  <si>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</si>
  <si>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</si>
  <si>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</si>
  <si>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</si>
  <si>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</si>
  <si>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</si>
  <si>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</si>
  <si>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</si>
  <si>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</si>
  <si>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</si>
  <si>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</si>
  <si>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</si>
  <si>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</si>
  <si>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</si>
  <si>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</si>
  <si>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</si>
  <si>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</si>
  <si>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</si>
  <si>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</si>
  <si>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</si>
  <si>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</si>
  <si>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</si>
  <si>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</si>
  <si>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</si>
  <si>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</si>
  <si>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</si>
  <si>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</si>
  <si>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</si>
  <si>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</si>
  <si>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</si>
  <si>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</si>
  <si>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</si>
  <si>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</si>
  <si>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</si>
  <si>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</si>
  <si>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</si>
  <si>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</si>
  <si>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</si>
  <si>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</si>
  <si>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</si>
  <si>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</si>
  <si>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</si>
  <si>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</si>
  <si>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</si>
  <si>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</si>
  <si>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</si>
  <si>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</si>
  <si>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</si>
  <si>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</si>
  <si>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</si>
  <si>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</si>
  <si>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</si>
  <si>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</si>
  <si>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</si>
  <si>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</si>
  <si>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</si>
  <si>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</si>
  <si>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</si>
  <si>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</si>
  <si>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</si>
  <si>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</si>
  <si>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</si>
  <si>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</si>
  <si>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</si>
  <si>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</si>
  <si>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</si>
  <si>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</si>
  <si>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</si>
  <si>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</si>
  <si>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</si>
  <si>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</si>
  <si>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</si>
  <si>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</si>
  <si>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</si>
  <si>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</si>
  <si>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</si>
  <si>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</si>
  <si>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</si>
  <si>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</si>
  <si>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</si>
  <si>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</si>
  <si>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</si>
  <si>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</si>
  <si>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</si>
  <si>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</si>
  <si>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</si>
  <si>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</si>
  <si>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</si>
  <si>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</si>
  <si>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</si>
  <si>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</si>
  <si>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</si>
  <si>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</si>
  <si>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</si>
  <si>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</si>
  <si>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</si>
  <si>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</si>
  <si>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</si>
  <si>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</si>
  <si>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</si>
  <si>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</si>
  <si>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</si>
  <si>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</si>
  <si>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</si>
  <si>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</si>
  <si>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</si>
  <si>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</si>
  <si>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</si>
  <si>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</si>
  <si>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</si>
  <si>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</si>
  <si>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</si>
  <si>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</si>
  <si>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</si>
  <si>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</si>
  <si>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</si>
  <si>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</si>
  <si>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</si>
  <si>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</si>
  <si>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</si>
  <si>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</si>
  <si>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</si>
  <si>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</si>
  <si>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</si>
  <si>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</si>
  <si>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</si>
  <si>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</si>
  <si>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</si>
  <si>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</si>
  <si>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</si>
  <si>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</si>
  <si>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</si>
  <si>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</si>
  <si>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</si>
  <si>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</si>
  <si>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</si>
  <si>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</si>
  <si>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</si>
  <si>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</si>
  <si>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</si>
  <si>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</si>
  <si>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</si>
  <si>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</si>
  <si>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</si>
  <si>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</si>
  <si>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</si>
  <si>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</si>
  <si>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</si>
  <si>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</si>
  <si>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</si>
  <si>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</si>
  <si>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</si>
  <si>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</si>
  <si>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</si>
  <si>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</si>
  <si>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</si>
  <si>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</si>
  <si>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</si>
  <si>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</si>
  <si>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</si>
  <si>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</si>
  <si>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</si>
  <si>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</si>
  <si>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</si>
  <si>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</si>
  <si>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</si>
  <si>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</si>
  <si>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</si>
  <si>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</si>
  <si>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</si>
  <si>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</si>
  <si>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</si>
  <si>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</si>
  <si>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</si>
  <si>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</si>
  <si>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</si>
  <si>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</si>
  <si>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</si>
  <si>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</si>
  <si>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</si>
  <si>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</si>
  <si>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</si>
  <si>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</si>
  <si>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</si>
  <si>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</si>
  <si>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</si>
  <si>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</si>
  <si>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</si>
  <si>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</si>
  <si>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</si>
  <si>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</si>
  <si>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</si>
  <si>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</si>
  <si>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</si>
  <si>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</si>
  <si>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</si>
  <si>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</si>
  <si>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</si>
  <si>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</si>
  <si>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</si>
  <si>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</si>
  <si>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</si>
  <si>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</si>
  <si>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</si>
  <si>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</si>
  <si>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</si>
  <si>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</si>
  <si>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</si>
  <si>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</si>
  <si>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</si>
  <si>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</si>
  <si>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</si>
  <si>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</si>
  <si>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</si>
  <si>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</si>
  <si>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</si>
  <si>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</si>
  <si>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</si>
  <si>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</si>
  <si>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</si>
  <si>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</si>
  <si>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</si>
  <si>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</si>
  <si>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</si>
  <si>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</si>
  <si>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</si>
  <si>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</si>
  <si>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</si>
  <si>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</si>
  <si>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</si>
  <si>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</si>
  <si>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</si>
  <si>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</si>
  <si>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</si>
  <si>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</si>
  <si>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</si>
  <si>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</si>
  <si>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</si>
  <si>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</si>
  <si>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</si>
  <si>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</si>
  <si>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</si>
  <si>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</si>
  <si>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</si>
  <si>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</si>
  <si>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</si>
  <si>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</si>
  <si>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</si>
  <si>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</si>
  <si>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</si>
  <si>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</si>
  <si>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</si>
  <si>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</si>
  <si>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</si>
  <si>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</si>
  <si>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</si>
  <si>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</si>
  <si>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</si>
  <si>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</si>
  <si>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</si>
  <si>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</si>
  <si>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</si>
  <si>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</si>
  <si>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</si>
  <si>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</si>
  <si>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</si>
  <si>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</si>
  <si>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</si>
  <si>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</si>
  <si>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</si>
  <si>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</si>
  <si>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</si>
  <si>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</si>
  <si>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</si>
  <si>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</si>
  <si>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</si>
  <si>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</si>
  <si>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</si>
  <si>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</si>
  <si>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</si>
  <si>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</si>
  <si>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</si>
  <si>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</si>
  <si>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</si>
  <si>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</si>
  <si>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</si>
  <si>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</si>
  <si>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</si>
  <si>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</si>
  <si>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</si>
  <si>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</si>
  <si>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</si>
  <si>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</si>
  <si>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</si>
  <si>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</si>
  <si>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</si>
  <si>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</si>
  <si>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</si>
  <si>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</si>
  <si>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</si>
  <si>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</si>
  <si>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</si>
  <si>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</si>
  <si>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</si>
  <si>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</si>
  <si>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</si>
  <si>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</si>
  <si>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</si>
  <si>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</si>
  <si>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</si>
  <si>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</si>
  <si>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</si>
  <si>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</si>
  <si>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</si>
  <si>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</si>
  <si>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</si>
  <si>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</si>
  <si>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</si>
  <si>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</si>
  <si>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</si>
  <si>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</si>
  <si>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</si>
  <si>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</si>
  <si>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</si>
  <si>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</si>
  <si>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</si>
  <si>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</si>
  <si>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</si>
  <si>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</si>
  <si>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</si>
  <si>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</si>
  <si>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</si>
  <si>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</si>
  <si>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</si>
  <si>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</si>
  <si>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</si>
  <si>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</si>
  <si>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</si>
  <si>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</si>
  <si>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</si>
  <si>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</si>
  <si>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</si>
  <si>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</si>
  <si>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</si>
  <si>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</si>
  <si>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</si>
  <si>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</si>
  <si>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</si>
  <si>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</si>
  <si>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</si>
  <si>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</si>
  <si>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</si>
  <si>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</si>
  <si>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</si>
  <si>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</si>
  <si>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</si>
  <si>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</si>
  <si>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</si>
  <si>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</si>
  <si>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</si>
  <si>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</si>
  <si>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</si>
  <si>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</si>
  <si>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</si>
  <si>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</si>
  <si>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</si>
  <si>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</si>
  <si>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</si>
  <si>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</si>
  <si>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</si>
  <si>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</si>
  <si>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</si>
  <si>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</si>
  <si>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</si>
  <si>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</si>
  <si>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</si>
  <si>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</si>
  <si>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</si>
  <si>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</si>
  <si>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</si>
  <si>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</si>
  <si>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</si>
  <si>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</si>
  <si>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</si>
  <si>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</si>
  <si>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</si>
  <si>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</si>
  <si>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</si>
  <si>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</si>
  <si>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</si>
  <si>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</si>
  <si>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</si>
  <si>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</si>
  <si>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</si>
  <si>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</si>
  <si>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</si>
  <si>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</si>
  <si>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</si>
  <si>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</si>
  <si>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</si>
  <si>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</si>
  <si>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</si>
  <si>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</si>
  <si>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</si>
  <si>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</si>
  <si>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</si>
  <si>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</si>
  <si>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</si>
  <si>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</si>
  <si>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</si>
  <si>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</si>
  <si>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</si>
  <si>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</si>
  <si>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</si>
  <si>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</si>
  <si>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</si>
  <si>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</si>
  <si>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</si>
  <si>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</si>
  <si>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</si>
  <si>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</si>
  <si>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</si>
  <si>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</si>
  <si>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</si>
  <si>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</si>
  <si>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</si>
  <si>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</si>
  <si>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</si>
  <si>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</si>
  <si>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</si>
  <si>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</si>
  <si>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</si>
  <si>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</si>
  <si>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</si>
  <si>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</si>
  <si>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</si>
  <si>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</si>
  <si>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</si>
  <si>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</si>
  <si>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</si>
  <si>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</si>
  <si>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</si>
  <si>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</si>
  <si>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</si>
  <si>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</si>
  <si>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</si>
  <si>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</si>
  <si>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</si>
  <si>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</si>
  <si>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</si>
  <si>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</si>
  <si>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</si>
  <si>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</si>
  <si>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</si>
  <si>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</si>
  <si>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</si>
  <si>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</si>
  <si>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</si>
  <si>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</si>
  <si>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</si>
  <si>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</si>
  <si>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</si>
  <si>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</si>
  <si>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</si>
  <si>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</si>
  <si>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</si>
  <si>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</si>
  <si>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</si>
  <si>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</si>
  <si>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</si>
  <si>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</si>
  <si>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</si>
  <si>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</si>
  <si>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</si>
  <si>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</si>
  <si>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</si>
  <si>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</si>
  <si>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</si>
  <si>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</si>
  <si>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</si>
  <si>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</si>
  <si>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</si>
  <si>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</si>
  <si>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</si>
  <si>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</si>
  <si>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</si>
  <si>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</si>
  <si>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</si>
  <si>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</si>
  <si>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</si>
  <si>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</si>
  <si>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</si>
  <si>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</si>
  <si>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</si>
  <si>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</si>
  <si>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</si>
  <si>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</si>
  <si>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</si>
  <si>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</si>
  <si>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</si>
  <si>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</si>
  <si>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</si>
  <si>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</si>
  <si>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</si>
  <si>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</si>
  <si>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</si>
  <si>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</si>
  <si>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</si>
  <si>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</si>
  <si>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</si>
  <si>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</si>
  <si>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</si>
  <si>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</si>
  <si>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</si>
  <si>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</si>
  <si>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</si>
  <si>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</si>
  <si>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</si>
  <si>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</si>
  <si>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</si>
  <si>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</si>
  <si>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</si>
  <si>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</si>
  <si>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</si>
  <si>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</si>
  <si>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</si>
  <si>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</si>
  <si>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</si>
  <si>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</si>
  <si>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</si>
  <si>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</si>
  <si>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</si>
  <si>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</si>
  <si>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</si>
  <si>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</si>
  <si>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</si>
  <si>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</si>
  <si>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</si>
  <si>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</si>
  <si>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</si>
  <si>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</si>
  <si>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</si>
  <si>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</si>
  <si>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</si>
  <si>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</si>
  <si>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</si>
  <si>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</si>
  <si>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</si>
  <si>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</si>
  <si>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</si>
  <si>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</si>
  <si>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</si>
  <si>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</si>
  <si>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</si>
  <si>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</si>
  <si>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</si>
  <si>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</si>
  <si>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</si>
  <si>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</si>
  <si>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</si>
  <si>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</si>
  <si>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</si>
  <si>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</si>
  <si>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</si>
  <si>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</si>
  <si>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</si>
  <si>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</si>
  <si>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</si>
  <si>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</si>
  <si>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</si>
  <si>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</si>
  <si>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</si>
  <si>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</si>
  <si>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</si>
  <si>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</si>
  <si>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</si>
  <si>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</si>
  <si>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</si>
  <si>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</si>
  <si>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</si>
  <si>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</si>
  <si>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</si>
  <si>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</si>
  <si>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</si>
  <si>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</si>
  <si>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</si>
  <si>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</si>
  <si>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</si>
  <si>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</si>
  <si>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</si>
  <si>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</si>
  <si>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</si>
  <si>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</si>
  <si>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</si>
  <si>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</si>
  <si>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</si>
  <si>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</si>
  <si>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</si>
  <si>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</si>
  <si>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</si>
  <si>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</si>
  <si>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</si>
  <si>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</si>
  <si>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</si>
  <si>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</si>
  <si>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</si>
  <si>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</si>
  <si>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</si>
  <si>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</si>
  <si>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</si>
  <si>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</si>
  <si>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</si>
  <si>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</si>
  <si>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</si>
  <si>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</si>
  <si>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</si>
  <si>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</si>
  <si>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</si>
  <si>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</si>
  <si>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</si>
  <si>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</si>
  <si>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</si>
  <si>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</si>
  <si>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</si>
  <si>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</si>
  <si>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</si>
  <si>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</si>
  <si>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</si>
  <si>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</si>
  <si>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</si>
  <si>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</si>
  <si>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</si>
  <si>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</si>
  <si>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</si>
  <si>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</si>
  <si>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</si>
  <si>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</si>
  <si>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</si>
  <si>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</si>
  <si>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</si>
  <si>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</si>
  <si>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</si>
  <si>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</si>
  <si>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</si>
  <si>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</si>
  <si>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</si>
  <si>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</si>
  <si>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</si>
  <si>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</si>
  <si>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</si>
  <si>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</si>
  <si>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</si>
  <si>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</si>
  <si>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</si>
  <si>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</si>
  <si>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</si>
  <si>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</si>
  <si>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</si>
  <si>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</si>
  <si>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</si>
  <si>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</si>
  <si>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</si>
  <si>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</si>
  <si>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</si>
  <si>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</si>
  <si>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</si>
  <si>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</si>
  <si>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</si>
  <si>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</si>
  <si>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</si>
  <si>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</si>
  <si>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</si>
  <si>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</si>
  <si>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</si>
  <si>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</si>
  <si>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</si>
  <si>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</si>
  <si>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</si>
  <si>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</si>
  <si>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</si>
  <si>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</si>
  <si>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</si>
  <si>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</si>
  <si>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</si>
  <si>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</si>
  <si>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</si>
  <si>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</si>
  <si>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</si>
  <si>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</si>
  <si>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</si>
  <si>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</si>
  <si>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</si>
  <si>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</si>
  <si>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</si>
  <si>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</si>
  <si>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</si>
  <si>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</si>
  <si>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</si>
  <si>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</si>
  <si>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</si>
  <si>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</si>
  <si>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</si>
  <si>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</si>
  <si>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</si>
  <si>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</si>
  <si>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</si>
  <si>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</si>
  <si>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</si>
  <si>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</si>
  <si>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</si>
  <si>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</si>
  <si>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</si>
  <si>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</si>
  <si>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</si>
  <si>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</si>
  <si>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</si>
  <si>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</si>
  <si>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</si>
  <si>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</si>
  <si>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</si>
  <si>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</si>
  <si>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</si>
  <si>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</si>
  <si>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</si>
  <si>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</si>
  <si>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</si>
  <si>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</si>
  <si>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</si>
  <si>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</si>
  <si>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</si>
  <si>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</si>
  <si>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</si>
  <si>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</si>
  <si>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</si>
  <si>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</si>
  <si>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</si>
  <si>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</si>
  <si>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</si>
  <si>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</si>
  <si>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</si>
  <si>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</si>
  <si>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</si>
  <si>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</si>
  <si>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</si>
  <si>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</si>
  <si>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</si>
  <si>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</si>
  <si>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</si>
  <si>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</si>
  <si>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</si>
  <si>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</si>
  <si>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</si>
  <si>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</si>
  <si>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</si>
  <si>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</si>
  <si>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</si>
  <si>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</si>
  <si>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</si>
  <si>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</si>
  <si>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</si>
  <si>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</si>
  <si>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</si>
  <si>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</si>
  <si>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</si>
  <si>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</si>
  <si>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</si>
  <si>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</si>
  <si>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</si>
  <si>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</si>
  <si>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</si>
  <si>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</si>
  <si>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</si>
  <si>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</si>
  <si>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</si>
  <si>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</si>
  <si>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</si>
  <si>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</si>
  <si>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</si>
  <si>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</si>
  <si>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</si>
  <si>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</si>
  <si>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</si>
  <si>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</si>
  <si>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</si>
  <si>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</si>
  <si>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</si>
  <si>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</si>
  <si>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</si>
  <si>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</si>
  <si>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</si>
  <si>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</si>
  <si>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</si>
  <si>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</si>
  <si>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</si>
  <si>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</si>
  <si>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</si>
  <si>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</si>
  <si>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</si>
  <si>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</si>
  <si>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</si>
  <si>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</si>
  <si>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</si>
  <si>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</si>
  <si>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</si>
  <si>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</si>
  <si>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</si>
  <si>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</si>
  <si>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</si>
  <si>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</si>
  <si>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</si>
  <si>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</si>
  <si>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</si>
  <si>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</si>
  <si>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</si>
  <si>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</si>
  <si>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</si>
  <si>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</si>
  <si>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</si>
  <si>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</si>
  <si>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</si>
  <si>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</si>
  <si>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</si>
  <si>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</si>
  <si>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</si>
  <si>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</si>
  <si>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</si>
  <si>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</si>
  <si>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</si>
  <si>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</si>
  <si>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</si>
  <si>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</si>
  <si>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</si>
  <si>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</si>
  <si>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</si>
  <si>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</si>
  <si>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</si>
  <si>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</si>
  <si>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</si>
  <si>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</si>
  <si>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</si>
  <si>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</si>
  <si>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</si>
  <si>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</si>
  <si>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</si>
  <si>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</si>
  <si>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</si>
  <si>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</si>
  <si>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</si>
  <si>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</si>
  <si>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</si>
  <si>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</si>
  <si>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</si>
  <si>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</si>
  <si>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</si>
  <si>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</si>
  <si>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</si>
  <si>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</si>
  <si>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</si>
  <si>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</si>
  <si>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</si>
  <si>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</si>
  <si>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</si>
  <si>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</si>
  <si>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</si>
  <si>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</si>
  <si>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</si>
  <si>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</si>
  <si>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</si>
  <si>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</si>
  <si>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</si>
  <si>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</si>
  <si>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</si>
  <si>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</si>
  <si>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</si>
  <si>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</si>
  <si>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</si>
  <si>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</si>
  <si>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</si>
  <si>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</si>
  <si>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</si>
  <si>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</si>
  <si>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</si>
  <si>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</si>
  <si>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</si>
  <si>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</si>
  <si>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</si>
  <si>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</si>
  <si>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</si>
  <si>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</si>
  <si>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</si>
  <si>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</si>
  <si>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</si>
  <si>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</si>
  <si>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</si>
  <si>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</si>
  <si>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</si>
  <si>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</si>
  <si>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</si>
  <si>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</si>
  <si>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</si>
  <si>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</si>
  <si>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</si>
  <si>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</si>
  <si>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</si>
  <si>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</si>
  <si>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</si>
  <si>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</si>
  <si>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</si>
  <si>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</si>
  <si>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</si>
  <si>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</si>
  <si>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</si>
  <si>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</si>
  <si>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</si>
  <si>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</si>
  <si>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</si>
  <si>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</si>
  <si>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</si>
  <si>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</si>
  <si>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</si>
  <si>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</si>
  <si>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</si>
  <si>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</si>
  <si>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</si>
  <si>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</si>
  <si>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</si>
  <si>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</si>
  <si>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</si>
  <si>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</si>
  <si>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</si>
  <si>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</si>
  <si>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</si>
  <si>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</si>
  <si>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</si>
  <si>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</si>
  <si>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</si>
  <si>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</si>
  <si>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</si>
  <si>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</si>
  <si>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</si>
  <si>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</si>
  <si>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</si>
  <si>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</si>
  <si>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</si>
  <si>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</si>
  <si>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</si>
  <si>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</si>
  <si>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</si>
  <si>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</si>
  <si>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</si>
  <si>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</si>
  <si>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</si>
  <si>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</si>
  <si>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</si>
  <si>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</si>
  <si>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</si>
  <si>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</si>
  <si>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</si>
  <si>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</si>
  <si>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</si>
  <si>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</si>
  <si>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</si>
  <si>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</si>
  <si>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</si>
  <si>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</si>
  <si>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</si>
  <si>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</si>
  <si>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</si>
  <si>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</si>
  <si>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</si>
  <si>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</si>
  <si>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</si>
  <si>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</si>
  <si>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</si>
  <si>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</si>
  <si>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</si>
  <si>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</si>
  <si>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</si>
  <si>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</si>
  <si>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</si>
  <si>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</si>
  <si>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</si>
  <si>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</si>
  <si>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</si>
  <si>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</si>
  <si>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</si>
  <si>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</si>
  <si>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</si>
  <si>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</si>
  <si>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</si>
  <si>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</si>
  <si>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</si>
  <si>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</si>
  <si>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</si>
  <si>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</si>
  <si>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</si>
  <si>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</si>
  <si>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</si>
  <si>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</si>
  <si>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</si>
  <si>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</si>
  <si>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</si>
  <si>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</si>
  <si>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</si>
  <si>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</si>
  <si>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</si>
  <si>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</si>
  <si>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</si>
  <si>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</si>
  <si>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</si>
  <si>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</si>
  <si>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</si>
  <si>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</si>
  <si>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</si>
  <si>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</si>
  <si>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</si>
  <si>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</si>
  <si>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</si>
  <si>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</si>
  <si>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</si>
  <si>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</si>
  <si>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</si>
  <si>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</si>
  <si>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</si>
  <si>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</si>
  <si>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</si>
  <si>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</si>
  <si>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</si>
  <si>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</si>
  <si>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</si>
  <si>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</si>
  <si>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</si>
  <si>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</si>
  <si>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</si>
  <si>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</si>
  <si>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</si>
  <si>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</si>
  <si>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</si>
  <si>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</si>
  <si>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</si>
  <si>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</si>
  <si>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</si>
  <si>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</si>
  <si>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</si>
  <si>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</si>
  <si>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</si>
  <si>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</si>
  <si>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</si>
  <si>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</si>
  <si>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</si>
  <si>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</si>
  <si>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</si>
  <si>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</si>
  <si>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</si>
  <si>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</si>
  <si>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</si>
  <si>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</si>
  <si>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</si>
  <si>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</si>
  <si>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</si>
  <si>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</si>
  <si>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</si>
  <si>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</si>
  <si>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</si>
  <si>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</si>
  <si>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</si>
  <si>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</si>
  <si>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</si>
  <si>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</si>
  <si>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</si>
  <si>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</si>
  <si>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</si>
  <si>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</si>
  <si>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</si>
  <si>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</si>
  <si>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</si>
  <si>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</si>
  <si>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</si>
  <si>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</si>
  <si>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</si>
  <si>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</si>
  <si>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</si>
  <si>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</si>
  <si>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</si>
  <si>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</si>
  <si>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</si>
  <si>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</si>
  <si>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</si>
  <si>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</si>
  <si>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</si>
  <si>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</si>
  <si>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</si>
  <si>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</si>
  <si>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</si>
  <si>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</si>
  <si>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</si>
  <si>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</si>
  <si>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</si>
  <si>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</si>
  <si>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</si>
  <si>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</si>
  <si>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</si>
  <si>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</si>
  <si>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</si>
  <si>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</si>
  <si>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</si>
  <si>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</si>
  <si>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</si>
  <si>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</si>
  <si>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</si>
  <si>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</si>
  <si>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</si>
  <si>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</si>
  <si>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</si>
  <si>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</si>
  <si>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</si>
  <si>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</si>
  <si>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</si>
  <si>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</si>
  <si>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</si>
  <si>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</si>
  <si>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</si>
  <si>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</si>
  <si>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</si>
  <si>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</si>
  <si>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</si>
  <si>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</si>
  <si>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</si>
  <si>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</si>
  <si>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</si>
  <si>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</si>
  <si>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</si>
  <si>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</si>
  <si>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</si>
  <si>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</si>
  <si>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</si>
  <si>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</si>
  <si>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</si>
  <si>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</si>
  <si>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</si>
  <si>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</si>
  <si>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</si>
  <si>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</si>
  <si>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</si>
  <si>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</si>
  <si>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</si>
  <si>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</si>
  <si>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</si>
  <si>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</si>
  <si>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</si>
  <si>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</si>
  <si>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</si>
  <si>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</si>
  <si>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</si>
  <si>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</si>
  <si>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</si>
  <si>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</si>
  <si>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</si>
  <si>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</si>
  <si>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</si>
  <si>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</si>
  <si>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</si>
  <si>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</si>
  <si>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</si>
  <si>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</si>
  <si>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</si>
  <si>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</si>
  <si>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</si>
  <si>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</si>
  <si>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</si>
  <si>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</si>
  <si>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</si>
  <si>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</si>
  <si>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</si>
  <si>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</si>
  <si>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</si>
  <si>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</si>
  <si>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</si>
  <si>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</si>
  <si>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</si>
  <si>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</si>
  <si>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</si>
  <si>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</si>
  <si>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</si>
  <si>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</si>
  <si>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</si>
  <si>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</si>
  <si>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</si>
  <si>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</si>
  <si>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</si>
  <si>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</si>
  <si>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</si>
  <si>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</si>
  <si>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</si>
  <si>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</si>
  <si>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</si>
  <si>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</si>
  <si>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</si>
  <si>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</si>
  <si>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</si>
  <si>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</si>
  <si>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</si>
  <si>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</si>
  <si>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</si>
  <si>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</si>
  <si>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</si>
  <si>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</si>
  <si>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</si>
  <si>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</si>
  <si>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</si>
  <si>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</si>
  <si>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</si>
  <si>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</si>
  <si>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</si>
  <si>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</si>
  <si>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</si>
  <si>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</si>
  <si>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</si>
  <si>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</si>
  <si>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</si>
  <si>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</si>
  <si>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</si>
  <si>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</si>
  <si>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</si>
  <si>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</si>
  <si>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</si>
  <si>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</si>
  <si>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</si>
  <si>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</si>
  <si>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</si>
  <si>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</si>
  <si>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</si>
  <si>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</si>
  <si>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</si>
  <si>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</si>
  <si>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</si>
  <si>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</si>
  <si>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</si>
  <si>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</si>
  <si>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</si>
  <si>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</si>
  <si>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</si>
  <si>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</si>
  <si>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</si>
  <si>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</si>
  <si>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</si>
  <si>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</si>
  <si>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</si>
  <si>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</si>
  <si>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</si>
  <si>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</si>
  <si>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</si>
  <si>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</si>
  <si>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</si>
  <si>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</si>
  <si>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</si>
  <si>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</si>
  <si>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</si>
  <si>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</si>
  <si>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</si>
  <si>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</si>
  <si>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</si>
  <si>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</si>
  <si>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</si>
  <si>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</si>
  <si>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</si>
  <si>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</si>
  <si>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</si>
  <si>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</si>
  <si>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</si>
  <si>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</si>
  <si>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</si>
  <si>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</si>
  <si>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</si>
  <si>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</si>
  <si>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</si>
  <si>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</si>
  <si>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</si>
  <si>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</si>
  <si>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</si>
  <si>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</si>
  <si>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</si>
  <si>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</si>
  <si>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</si>
  <si>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</si>
  <si>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</si>
  <si>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</si>
  <si>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</si>
  <si>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</si>
  <si>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</si>
  <si>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</si>
  <si>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</si>
  <si>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</si>
  <si>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</si>
  <si>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</si>
  <si>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</si>
  <si>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</si>
  <si>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</si>
  <si>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</si>
  <si>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</si>
  <si>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</si>
  <si>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</si>
  <si>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</si>
  <si>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</si>
  <si>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</si>
  <si>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</si>
  <si>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</si>
  <si>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</si>
  <si>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</si>
  <si>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</si>
  <si>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</si>
  <si>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</si>
  <si>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</si>
  <si>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</si>
  <si>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</si>
  <si>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</si>
  <si>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</si>
  <si>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</si>
  <si>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</si>
  <si>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</si>
  <si>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</si>
  <si>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</si>
  <si>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</si>
  <si>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</si>
  <si>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</si>
  <si>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</si>
  <si>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</si>
  <si>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</si>
  <si>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</si>
  <si>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</si>
  <si>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</si>
  <si>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</si>
  <si>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</si>
  <si>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</si>
  <si>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</si>
  <si>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</si>
  <si>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</si>
  <si>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</si>
  <si>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</si>
  <si>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</si>
  <si>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</si>
  <si>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</si>
  <si>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</si>
  <si>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</si>
  <si>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</si>
  <si>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</si>
  <si>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</si>
  <si>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</si>
  <si>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</si>
  <si>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</si>
  <si>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</si>
  <si>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</si>
  <si>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</si>
  <si>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</si>
  <si>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</si>
  <si>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</si>
  <si>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</si>
  <si>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</si>
  <si>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</si>
  <si>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</si>
  <si>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</si>
  <si>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</si>
  <si>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</si>
  <si>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</si>
  <si>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</si>
  <si>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</si>
  <si>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</si>
  <si>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</si>
  <si>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</si>
  <si>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</si>
  <si>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</si>
  <si>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</si>
  <si>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</si>
  <si>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</si>
  <si>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</si>
  <si>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</si>
  <si>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</si>
  <si>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</si>
  <si>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</si>
  <si>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</si>
  <si>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</si>
  <si>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</si>
  <si>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</si>
  <si>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</si>
  <si>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</si>
  <si>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</si>
  <si>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</si>
  <si>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</si>
  <si>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</si>
  <si>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</si>
  <si>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</si>
  <si>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</si>
  <si>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</si>
  <si>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</si>
  <si>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</si>
  <si>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</si>
  <si>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</si>
  <si>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</si>
  <si>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</si>
  <si>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</si>
  <si>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</si>
  <si>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</si>
  <si>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</si>
  <si>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</si>
  <si>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</si>
  <si>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</si>
  <si>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</si>
  <si>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</si>
  <si>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</si>
  <si>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</si>
  <si>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</si>
  <si>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</si>
  <si>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</si>
  <si>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</si>
  <si>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</si>
  <si>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</si>
  <si>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</si>
  <si>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</si>
  <si>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</si>
  <si>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</si>
  <si>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</si>
  <si>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</si>
  <si>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</si>
  <si>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</si>
  <si>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</si>
  <si>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</si>
  <si>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</si>
  <si>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</si>
  <si>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</si>
  <si>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</si>
  <si>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</si>
  <si>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</si>
  <si>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</si>
  <si>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</si>
  <si>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</si>
  <si>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</si>
  <si>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</si>
  <si>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</si>
  <si>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</si>
  <si>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</si>
  <si>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</si>
  <si>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</si>
  <si>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</si>
  <si>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</si>
  <si>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</si>
  <si>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</si>
  <si>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</si>
  <si>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</si>
  <si>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</si>
  <si>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</si>
  <si>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</si>
  <si>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</si>
  <si>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</si>
  <si>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</si>
  <si>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</si>
  <si>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</si>
  <si>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</si>
  <si>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</si>
  <si>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</si>
  <si>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</si>
  <si>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</si>
  <si>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</si>
  <si>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</si>
  <si>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</si>
  <si>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</si>
  <si>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</si>
  <si>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</si>
  <si>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</si>
  <si>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</si>
  <si>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</si>
  <si>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</si>
  <si>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</si>
  <si>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</si>
  <si>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</si>
  <si>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</si>
  <si>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</si>
  <si>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</si>
  <si>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</si>
  <si>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</si>
  <si>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</si>
  <si>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</si>
  <si>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</si>
  <si>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</si>
  <si>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</si>
  <si>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</si>
  <si>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</si>
  <si>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</si>
  <si>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</si>
  <si>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</si>
  <si>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</si>
  <si>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</si>
  <si>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</si>
  <si>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</si>
  <si>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</si>
  <si>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</si>
  <si>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</si>
  <si>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</si>
  <si>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</si>
  <si>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</si>
  <si>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</si>
  <si>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</si>
  <si>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</si>
  <si>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</si>
  <si>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</si>
  <si>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</si>
  <si>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</si>
  <si>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</si>
  <si>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</si>
  <si>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</si>
  <si>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</si>
  <si>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</si>
  <si>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</si>
  <si>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</si>
  <si>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</si>
  <si>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</si>
  <si>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</si>
  <si>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</si>
  <si>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</si>
  <si>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</si>
  <si>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</si>
  <si>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</si>
  <si>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</si>
  <si>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</si>
  <si>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</si>
  <si>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</si>
  <si>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</si>
  <si>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</si>
  <si>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</si>
  <si>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</si>
  <si>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</si>
  <si>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</si>
  <si>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</si>
  <si>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</si>
  <si>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</si>
  <si>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</si>
  <si>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</si>
  <si>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</si>
  <si>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</si>
  <si>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</si>
  <si>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</si>
  <si>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</si>
  <si>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</si>
  <si>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</si>
  <si>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</si>
  <si>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</si>
  <si>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</si>
  <si>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</si>
  <si>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</si>
  <si>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</si>
  <si>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</si>
  <si>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</si>
  <si>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</si>
  <si>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</si>
  <si>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</si>
  <si>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</si>
  <si>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</si>
  <si>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</si>
  <si>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</si>
  <si>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</si>
  <si>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</si>
  <si>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</si>
  <si>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</si>
  <si>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</si>
  <si>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</si>
  <si>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</si>
  <si>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</si>
  <si>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</si>
  <si>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</si>
  <si>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</si>
  <si>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</si>
  <si>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</si>
  <si>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</si>
  <si>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</si>
  <si>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</si>
  <si>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</si>
  <si>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</si>
  <si>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</si>
  <si>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</si>
  <si>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</si>
  <si>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</si>
  <si>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</si>
  <si>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</si>
  <si>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</si>
  <si>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</si>
  <si>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</si>
  <si>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</si>
  <si>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</si>
  <si>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</si>
  <si>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</si>
  <si>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</si>
  <si>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</si>
  <si>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</si>
  <si>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</si>
  <si>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</si>
  <si>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</si>
  <si>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</si>
  <si>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</si>
  <si>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</si>
  <si>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</si>
  <si>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</si>
  <si>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</si>
  <si>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</si>
  <si>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</si>
  <si>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</si>
  <si>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</si>
  <si>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</si>
  <si>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</si>
  <si>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</si>
  <si>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</si>
  <si>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</si>
  <si>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</si>
  <si>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</si>
  <si>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</si>
  <si>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</si>
  <si>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</si>
  <si>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</si>
  <si>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</si>
  <si>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</si>
  <si>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</si>
  <si>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</si>
  <si>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</si>
  <si>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</si>
  <si>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</si>
  <si>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</si>
  <si>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</si>
  <si>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</si>
  <si>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</si>
  <si>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</si>
  <si>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</si>
  <si>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</si>
  <si>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</si>
  <si>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</si>
  <si>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</si>
  <si>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</si>
  <si>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</si>
  <si>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</si>
  <si>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</si>
  <si>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</si>
  <si>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</si>
  <si>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</si>
  <si>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</si>
  <si>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</si>
  <si>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</si>
  <si>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</si>
  <si>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</si>
  <si>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</si>
  <si>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</si>
  <si>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</si>
  <si>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</si>
  <si>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</si>
  <si>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</si>
  <si>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</si>
  <si>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</si>
  <si>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</si>
  <si>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</si>
  <si>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</si>
  <si>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</si>
  <si>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</si>
  <si>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</si>
  <si>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</si>
  <si>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</si>
  <si>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</si>
  <si>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</si>
  <si>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</si>
  <si>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</si>
  <si>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</si>
  <si>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</si>
  <si>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</si>
  <si>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</si>
  <si>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</si>
  <si>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</si>
  <si>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</si>
  <si>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</si>
  <si>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</si>
  <si>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</si>
  <si>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</si>
  <si>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</si>
  <si>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</si>
  <si>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</si>
  <si>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</si>
  <si>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</si>
  <si>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</si>
  <si>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</si>
  <si>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</si>
  <si>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</si>
  <si>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</si>
  <si>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</si>
  <si>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</si>
  <si>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</si>
  <si>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</si>
  <si>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</si>
  <si>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</si>
  <si>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</si>
  <si>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</si>
  <si>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</si>
  <si>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</si>
  <si>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</si>
  <si>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</si>
  <si>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</si>
  <si>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</si>
  <si>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</si>
  <si>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</si>
  <si>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</si>
  <si>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</si>
  <si>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</si>
  <si>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</si>
  <si>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</si>
  <si>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</si>
  <si>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</si>
  <si>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</si>
  <si>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</si>
  <si>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</si>
  <si>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</si>
  <si>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</si>
  <si>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</si>
  <si>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</si>
  <si>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</si>
  <si>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</si>
  <si>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</si>
  <si>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</si>
  <si>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</si>
  <si>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</si>
  <si>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</si>
  <si>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</si>
  <si>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</si>
  <si>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</si>
  <si>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</si>
  <si>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</si>
  <si>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</si>
  <si>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</si>
  <si>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</si>
  <si>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</si>
  <si>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</si>
  <si>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</si>
  <si>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</si>
  <si>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</si>
  <si>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</si>
  <si>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</si>
  <si>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</si>
  <si>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</si>
  <si>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</si>
  <si>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</si>
  <si>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</si>
  <si>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</si>
  <si>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</si>
  <si>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</si>
  <si>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</si>
  <si>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</si>
  <si>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</si>
  <si>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</si>
  <si>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</si>
  <si>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</si>
  <si>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</si>
  <si>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</si>
  <si>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</si>
  <si>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</si>
  <si>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</si>
  <si>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</si>
  <si>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</si>
  <si>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</si>
  <si>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</si>
  <si>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</si>
  <si>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</si>
  <si>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</si>
  <si>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</si>
  <si>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</si>
  <si>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</si>
  <si>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</si>
  <si>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</si>
  <si>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</si>
  <si>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</si>
  <si>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</si>
  <si>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</si>
  <si>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</si>
  <si>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</si>
  <si>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</si>
  <si>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</si>
  <si>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</si>
  <si>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</si>
  <si>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</si>
  <si>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</si>
  <si>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</si>
  <si>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</si>
  <si>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</si>
  <si>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</si>
  <si>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</si>
  <si>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</si>
  <si>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</si>
  <si>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</si>
  <si>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</si>
  <si>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</si>
  <si>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</si>
  <si>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</si>
  <si>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</si>
  <si>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</si>
  <si>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</si>
  <si>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</si>
  <si>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</si>
  <si>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</si>
  <si>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</si>
  <si>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</si>
  <si>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</si>
  <si>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</si>
  <si>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</si>
  <si>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</si>
  <si>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</si>
  <si>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</si>
  <si>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</si>
  <si>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</si>
  <si>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</si>
  <si>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</si>
  <si>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</si>
  <si>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</si>
  <si>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</si>
  <si>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</si>
  <si>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</si>
  <si>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</si>
  <si>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</si>
  <si>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</si>
  <si>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</si>
  <si>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</si>
  <si>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</si>
  <si>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</si>
  <si>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</si>
  <si>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</si>
  <si>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</si>
  <si>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</si>
  <si>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</si>
  <si>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</si>
  <si>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</si>
  <si>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</si>
  <si>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</si>
  <si>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</si>
  <si>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</si>
  <si>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</si>
  <si>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</si>
  <si>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</si>
  <si>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</si>
  <si>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</si>
  <si>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</si>
  <si>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</si>
  <si>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</si>
  <si>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</si>
  <si>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</si>
  <si>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</si>
  <si>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</si>
  <si>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</si>
  <si>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</si>
  <si>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</si>
  <si>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</si>
  <si>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</si>
  <si>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</si>
  <si>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</si>
  <si>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</si>
  <si>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</si>
  <si>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</si>
  <si>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</si>
  <si>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</si>
  <si>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</si>
  <si>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</si>
  <si>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</si>
  <si>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</si>
  <si>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</si>
  <si>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</si>
  <si>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</si>
  <si>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</si>
  <si>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</si>
  <si>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</si>
  <si>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</si>
  <si>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</si>
  <si>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</si>
  <si>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</si>
  <si>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</si>
  <si>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</si>
  <si>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</si>
  <si>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</si>
  <si>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</si>
  <si>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</si>
  <si>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</si>
  <si>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</si>
  <si>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</si>
  <si>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</si>
  <si>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</si>
  <si>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</si>
  <si>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</si>
  <si>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</si>
  <si>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</si>
  <si>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</si>
  <si>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</si>
  <si>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</si>
  <si>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</si>
  <si>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</si>
  <si>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</si>
  <si>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</si>
  <si>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</si>
  <si>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</si>
  <si>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</si>
  <si>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</si>
  <si>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</si>
  <si>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</si>
  <si>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</si>
  <si>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</si>
  <si>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</si>
  <si>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</si>
  <si>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</si>
  <si>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</si>
  <si>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</si>
  <si>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</si>
  <si>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</si>
  <si>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</si>
  <si>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</si>
  <si>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</si>
  <si>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</si>
  <si>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</si>
  <si>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</si>
  <si>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</si>
  <si>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</si>
  <si>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</si>
  <si>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</si>
  <si>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</si>
  <si>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</si>
  <si>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</si>
  <si>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</si>
  <si>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</si>
  <si>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</si>
  <si>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</si>
  <si>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</si>
  <si>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</si>
  <si>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</si>
  <si>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</si>
  <si>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</si>
  <si>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</si>
  <si>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</si>
  <si>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</si>
  <si>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</si>
  <si>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</si>
  <si>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</si>
  <si>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</si>
  <si>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</si>
  <si>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</si>
  <si>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</si>
  <si>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</si>
  <si>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</si>
  <si>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</si>
  <si>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</si>
  <si>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</si>
  <si>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</si>
  <si>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</si>
  <si>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</si>
  <si>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</si>
  <si>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</si>
  <si>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</si>
  <si>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</si>
  <si>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</si>
  <si>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</si>
  <si>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</si>
  <si>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</si>
  <si>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</si>
  <si>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</si>
  <si>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</si>
  <si>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</si>
  <si>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</si>
  <si>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</si>
  <si>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</si>
  <si>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</si>
  <si>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</si>
  <si>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</si>
  <si>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</si>
  <si>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</si>
  <si>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</si>
  <si>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</si>
  <si>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</si>
  <si>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</si>
  <si>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</si>
  <si>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</si>
  <si>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</si>
  <si>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</si>
  <si>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</si>
  <si>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</si>
  <si>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</si>
  <si>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</si>
  <si>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</si>
  <si>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</si>
  <si>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</si>
  <si>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</si>
  <si>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</si>
  <si>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</si>
  <si>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</si>
  <si>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</si>
  <si>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</si>
  <si>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</si>
  <si>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</si>
  <si>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</si>
  <si>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</si>
  <si>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</si>
  <si>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</si>
  <si>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</si>
  <si>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</si>
  <si>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</si>
  <si>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</si>
  <si>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</si>
  <si>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</si>
  <si>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</si>
  <si>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</si>
  <si>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</si>
  <si>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</si>
  <si>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</si>
  <si>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</si>
  <si>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</si>
  <si>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</si>
  <si>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</si>
  <si>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</si>
  <si>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</si>
  <si>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</si>
  <si>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</si>
  <si>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</si>
  <si>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</si>
  <si>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</si>
  <si>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</si>
  <si>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</si>
  <si>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</si>
  <si>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</si>
  <si>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</si>
  <si>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</si>
  <si>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</si>
  <si>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</si>
  <si>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</si>
  <si>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</si>
  <si>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</si>
  <si>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</si>
  <si>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</si>
  <si>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</si>
  <si>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</si>
  <si>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</si>
  <si>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</si>
  <si>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</si>
  <si>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</si>
  <si>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</si>
  <si>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</si>
  <si>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</si>
  <si>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</si>
  <si>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</si>
  <si>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</si>
  <si>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</si>
  <si>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</si>
  <si>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</si>
  <si>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</si>
  <si>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</si>
  <si>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</si>
  <si>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</si>
  <si>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</si>
  <si>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</si>
  <si>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</si>
  <si>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</si>
  <si>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</si>
  <si>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</si>
  <si>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</si>
  <si>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</si>
  <si>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</si>
  <si>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</si>
  <si>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</si>
  <si>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</si>
  <si>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</si>
  <si>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</si>
  <si>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</si>
  <si>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</si>
  <si>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</si>
  <si>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</si>
  <si>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</si>
  <si>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</si>
  <si>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</si>
  <si>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</si>
  <si>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</si>
  <si>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</si>
  <si>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</si>
  <si>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</si>
  <si>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</si>
  <si>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</si>
  <si>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</si>
  <si>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</si>
  <si>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</si>
  <si>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</si>
  <si>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</si>
  <si>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</si>
  <si>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</si>
  <si>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</si>
  <si>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</si>
  <si>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</si>
  <si>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</si>
  <si>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</si>
  <si>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</si>
  <si>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</si>
  <si>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</si>
  <si>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</si>
  <si>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</si>
  <si>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</si>
  <si>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</si>
  <si>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</si>
  <si>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</si>
  <si>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</si>
  <si>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</si>
  <si>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</si>
  <si>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</si>
  <si>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</si>
  <si>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</si>
  <si>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</si>
  <si>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</si>
  <si>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</si>
  <si>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</si>
  <si>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</si>
  <si>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</si>
  <si>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</si>
  <si>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</si>
  <si>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</si>
  <si>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</si>
  <si>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</si>
  <si>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</si>
  <si>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</si>
  <si>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</si>
  <si>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</si>
  <si>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</si>
  <si>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</si>
  <si>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</si>
  <si>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</si>
  <si>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</si>
  <si>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</si>
  <si>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</si>
  <si>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</si>
  <si>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</si>
  <si>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</si>
  <si>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</si>
  <si>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</si>
  <si>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</si>
  <si>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</si>
  <si>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</si>
  <si>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</si>
  <si>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</si>
  <si>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</si>
  <si>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</si>
  <si>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</si>
  <si>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</si>
  <si>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</si>
  <si>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</si>
  <si>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</si>
  <si>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</si>
  <si>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</si>
  <si>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</si>
  <si>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</si>
  <si>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</si>
  <si>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</si>
  <si>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</si>
  <si>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</si>
  <si>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</si>
  <si>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</si>
  <si>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</si>
  <si>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</si>
  <si>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</si>
  <si>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</si>
  <si>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</si>
  <si>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</si>
  <si>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</si>
  <si>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</si>
  <si>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</si>
  <si>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</si>
  <si>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</si>
  <si>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</si>
  <si>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</si>
  <si>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</si>
  <si>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</si>
  <si>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</si>
  <si>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</si>
  <si>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</si>
  <si>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</si>
  <si>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</si>
  <si>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</si>
  <si>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</si>
  <si>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</si>
  <si>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</si>
  <si>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</si>
  <si>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</si>
  <si>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</si>
  <si>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</si>
  <si>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</si>
  <si>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</si>
  <si>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</si>
  <si>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</si>
  <si>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</si>
  <si>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</si>
  <si>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</si>
  <si>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</si>
  <si>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</si>
  <si>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</si>
  <si>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</si>
  <si>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</si>
  <si>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</si>
  <si>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</si>
  <si>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</si>
  <si>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</si>
  <si>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</si>
  <si>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</si>
  <si>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</si>
  <si>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</si>
  <si>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</si>
  <si>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</si>
  <si>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</si>
  <si>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</si>
  <si>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</si>
  <si>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</si>
  <si>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</si>
  <si>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</si>
  <si>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</si>
  <si>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</si>
  <si>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</si>
  <si>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</si>
  <si>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</si>
  <si>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</si>
  <si>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</si>
  <si>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</si>
  <si>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</si>
  <si>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</si>
  <si>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</si>
  <si>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</si>
  <si>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</si>
  <si>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</si>
  <si>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</si>
  <si>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</si>
  <si>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</si>
  <si>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</si>
  <si>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</si>
  <si>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</si>
  <si>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</si>
  <si>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</si>
  <si>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</si>
  <si>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</si>
  <si>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</si>
  <si>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</si>
  <si>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</si>
  <si>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</si>
  <si>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</si>
  <si>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</si>
  <si>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</si>
  <si>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</si>
  <si>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</si>
  <si>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</si>
  <si>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</si>
  <si>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</si>
  <si>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</si>
  <si>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</si>
  <si>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</si>
  <si>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</si>
  <si>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</si>
  <si>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</si>
  <si>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</si>
  <si>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</si>
  <si>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</si>
  <si>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</si>
  <si>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</si>
  <si>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</si>
  <si>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</si>
  <si>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</si>
  <si>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</si>
  <si>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</si>
  <si>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</si>
  <si>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</si>
  <si>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</si>
  <si>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</si>
  <si>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</si>
  <si>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</si>
  <si>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</si>
  <si>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</si>
  <si>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</si>
  <si>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</si>
  <si>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</si>
  <si>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</si>
  <si>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</si>
  <si>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</si>
  <si>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</si>
  <si>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</si>
  <si>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</si>
  <si>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</si>
  <si>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</si>
  <si>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</si>
  <si>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</si>
  <si>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</si>
  <si>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</si>
  <si>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</si>
  <si>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</si>
  <si>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</si>
  <si>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</si>
  <si>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</si>
  <si>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</si>
  <si>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</si>
  <si>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</si>
  <si>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</si>
  <si>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</si>
  <si>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</si>
  <si>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</si>
  <si>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</si>
  <si>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</si>
  <si>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</si>
  <si>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</si>
  <si>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</si>
  <si>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</si>
  <si>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</si>
  <si>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</si>
  <si>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</si>
  <si>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</si>
  <si>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</si>
  <si>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</si>
  <si>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</si>
  <si>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</si>
  <si>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</si>
  <si>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</si>
  <si>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</si>
  <si>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</si>
  <si>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</si>
  <si>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</si>
  <si>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</si>
  <si>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</si>
  <si>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</si>
  <si>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</si>
  <si>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</si>
  <si>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</si>
  <si>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</si>
  <si>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</si>
  <si>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</si>
  <si>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</si>
  <si>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</si>
  <si>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</si>
  <si>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</si>
  <si>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</si>
  <si>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</si>
  <si>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</si>
  <si>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</si>
  <si>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</si>
  <si>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</si>
  <si>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</si>
  <si>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</si>
  <si>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</si>
  <si>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</si>
  <si>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</si>
  <si>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</si>
  <si>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</si>
  <si>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</si>
  <si>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</si>
  <si>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</si>
  <si>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</si>
  <si>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</si>
  <si>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</si>
  <si>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</si>
  <si>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</si>
  <si>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</si>
  <si>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</si>
  <si>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</si>
  <si>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</si>
  <si>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</si>
  <si>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</si>
  <si>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</si>
  <si>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</si>
  <si>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</si>
  <si>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</si>
  <si>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</si>
  <si>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</si>
  <si>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</si>
  <si>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</si>
  <si>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</si>
  <si>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</si>
  <si>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</si>
  <si>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</si>
  <si>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</si>
  <si>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</si>
  <si>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</si>
  <si>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</si>
  <si>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</si>
  <si>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</si>
  <si>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</si>
  <si>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</si>
  <si>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</si>
  <si>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</si>
  <si>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</si>
  <si>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</si>
  <si>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</si>
  <si>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</si>
  <si>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</si>
  <si>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</si>
  <si>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</si>
  <si>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</si>
  <si>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</si>
  <si>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</si>
  <si>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</si>
  <si>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</si>
  <si>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</si>
  <si>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</si>
  <si>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</si>
  <si>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</si>
  <si>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</si>
  <si>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</si>
  <si>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</si>
  <si>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</si>
  <si>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</si>
  <si>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</si>
  <si>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</si>
  <si>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</si>
  <si>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</si>
  <si>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</si>
  <si>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</si>
  <si>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</si>
  <si>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</si>
  <si>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</si>
  <si>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</si>
  <si>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</si>
  <si>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</si>
  <si>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</si>
  <si>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</si>
  <si>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</si>
  <si>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</si>
  <si>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</si>
  <si>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</si>
  <si>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</si>
  <si>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</si>
  <si>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</si>
  <si>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</si>
  <si>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</si>
  <si>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</si>
  <si>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</si>
  <si>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</si>
  <si>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</si>
  <si>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</si>
  <si>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</si>
  <si>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</si>
  <si>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</si>
  <si>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</si>
  <si>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</si>
  <si>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</si>
  <si>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</si>
  <si>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</si>
  <si>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</si>
  <si>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</si>
  <si>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</si>
  <si>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</si>
  <si>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</si>
  <si>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</si>
  <si>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</si>
  <si>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</si>
  <si>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</si>
  <si>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</si>
  <si>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</si>
  <si>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</si>
  <si>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</si>
  <si>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</si>
  <si>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</si>
  <si>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</si>
  <si>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</si>
  <si>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</si>
  <si>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</si>
  <si>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</si>
  <si>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</si>
  <si>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</si>
  <si>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</si>
  <si>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</si>
  <si>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</si>
  <si>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</si>
  <si>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</si>
  <si>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</si>
  <si>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</si>
  <si>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</si>
  <si>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</si>
  <si>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</si>
  <si>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</si>
  <si>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</si>
  <si>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</si>
  <si>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</si>
  <si>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</si>
  <si>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</si>
  <si>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</si>
  <si>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</si>
  <si>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</si>
  <si>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</si>
  <si>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</si>
  <si>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</si>
  <si>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</si>
  <si>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</si>
  <si>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</si>
  <si>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</si>
  <si>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</si>
  <si>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</si>
  <si>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</si>
  <si>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</si>
  <si>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</si>
  <si>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</si>
  <si>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</si>
  <si>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</si>
  <si>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</si>
  <si>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</si>
  <si>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</si>
  <si>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</si>
  <si>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</si>
  <si>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</si>
  <si>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</si>
  <si>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</si>
  <si>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</si>
  <si>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</si>
  <si>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</si>
  <si>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</si>
  <si>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</si>
  <si>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</si>
  <si>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</si>
  <si>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</si>
  <si>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</si>
  <si>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</si>
  <si>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</si>
  <si>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</si>
  <si>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</si>
  <si>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</si>
  <si>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</si>
  <si>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</si>
  <si>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</si>
  <si>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</si>
  <si>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</si>
  <si>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</si>
  <si>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</si>
  <si>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</si>
  <si>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</si>
  <si>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</si>
  <si>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</si>
  <si>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</si>
  <si>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</si>
  <si>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</si>
  <si>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</si>
  <si>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</si>
  <si>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</si>
  <si>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</si>
  <si>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</si>
  <si>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</si>
  <si>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</si>
  <si>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</si>
  <si>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</si>
  <si>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</si>
  <si>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</si>
  <si>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</si>
  <si>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</si>
  <si>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</si>
  <si>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</si>
  <si>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</si>
  <si>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</si>
  <si>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</si>
  <si>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</si>
  <si>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</si>
  <si>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</si>
  <si>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</si>
  <si>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</si>
  <si>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</si>
  <si>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</si>
  <si>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</si>
  <si>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</si>
  <si>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</si>
  <si>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</si>
  <si>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</si>
  <si>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</si>
  <si>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</si>
  <si>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</si>
  <si>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</si>
  <si>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</si>
  <si>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</si>
  <si>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</si>
  <si>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</si>
  <si>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</si>
  <si>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</si>
  <si>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</si>
  <si>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</si>
  <si>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</si>
  <si>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</si>
  <si>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</si>
  <si>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</si>
  <si>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</si>
  <si>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</si>
  <si>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</si>
  <si>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</si>
  <si>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</si>
  <si>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</si>
  <si>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</si>
  <si>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</si>
  <si>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</si>
  <si>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</si>
  <si>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</si>
  <si>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</si>
  <si>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</si>
  <si>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</si>
  <si>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</si>
  <si>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</si>
  <si>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</si>
  <si>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</si>
  <si>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</si>
  <si>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</si>
  <si>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</si>
  <si>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</si>
  <si>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</si>
  <si>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</si>
  <si>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</si>
  <si>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</si>
  <si>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</si>
  <si>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</si>
  <si>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</si>
  <si>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</si>
  <si>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</si>
  <si>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</si>
  <si>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</si>
  <si>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</si>
  <si>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</si>
  <si>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</si>
  <si>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</si>
  <si>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</si>
  <si>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</si>
  <si>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</si>
  <si>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</si>
  <si>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</si>
  <si>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</si>
  <si>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</si>
  <si>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</si>
  <si>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</si>
  <si>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</si>
  <si>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</si>
  <si>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</si>
  <si>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</si>
  <si>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</si>
  <si>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</si>
  <si>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</si>
  <si>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</si>
  <si>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</si>
  <si>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</si>
  <si>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</si>
  <si>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</si>
  <si>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</si>
  <si>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</si>
  <si>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</si>
  <si>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</si>
  <si>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</si>
  <si>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</si>
  <si>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</si>
  <si>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</si>
  <si>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</si>
  <si>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</si>
  <si>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</si>
  <si>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</si>
  <si>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</si>
  <si>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</si>
  <si>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</si>
  <si>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</si>
  <si>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</si>
  <si>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</si>
  <si>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</si>
  <si>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</si>
  <si>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</si>
  <si>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</si>
  <si>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</si>
  <si>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</si>
  <si>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</si>
  <si>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</si>
  <si>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</si>
  <si>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</si>
  <si>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</si>
  <si>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</si>
  <si>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</si>
  <si>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</si>
  <si>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</si>
  <si>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</si>
  <si>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</si>
  <si>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</si>
  <si>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</si>
  <si>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</si>
  <si>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</si>
  <si>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</si>
  <si>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</si>
  <si>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</si>
  <si>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</si>
  <si>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</si>
  <si>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</si>
  <si>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</si>
  <si>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</si>
  <si>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</si>
  <si>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</si>
  <si>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</si>
  <si>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</si>
  <si>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</si>
  <si>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</si>
  <si>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</si>
  <si>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</si>
  <si>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</si>
  <si>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</si>
  <si>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</si>
  <si>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</si>
  <si>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</si>
  <si>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</si>
  <si>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</si>
  <si>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</si>
  <si>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</si>
  <si>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</si>
  <si>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</si>
  <si>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</si>
  <si>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</si>
  <si>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</si>
  <si>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</si>
  <si>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</si>
  <si>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</si>
  <si>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</si>
  <si>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</si>
  <si>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</si>
  <si>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</si>
  <si>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</si>
  <si>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</si>
  <si>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</si>
  <si>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</si>
  <si>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</si>
  <si>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</si>
  <si>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</si>
  <si>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</si>
  <si>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</si>
  <si>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</si>
  <si>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</si>
  <si>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</si>
  <si>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</si>
  <si>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</si>
  <si>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</si>
  <si>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</si>
  <si>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</si>
  <si>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</si>
  <si>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</si>
  <si>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</si>
  <si>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</si>
  <si>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</si>
  <si>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</si>
  <si>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</si>
  <si>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</si>
  <si>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</si>
  <si>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</si>
  <si>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</si>
  <si>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</si>
  <si>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</si>
  <si>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</si>
  <si>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</si>
  <si>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</si>
  <si>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</si>
  <si>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</si>
  <si>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</si>
  <si>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</si>
  <si>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</si>
  <si>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</si>
  <si>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</si>
  <si>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</si>
  <si>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</si>
  <si>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</si>
  <si>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</si>
  <si>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</si>
  <si>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</si>
  <si>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</si>
  <si>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</si>
  <si>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</si>
  <si>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</si>
  <si>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</si>
  <si>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</si>
  <si>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</si>
  <si>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</si>
  <si>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</si>
  <si>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</si>
  <si>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</si>
  <si>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</si>
  <si>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</si>
  <si>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</si>
  <si>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</si>
  <si>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</si>
  <si>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</si>
  <si>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</si>
  <si>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</si>
  <si>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</si>
  <si>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</si>
  <si>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</si>
  <si>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</si>
  <si>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</si>
  <si>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</si>
  <si>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</si>
  <si>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</si>
  <si>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</si>
  <si>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</si>
  <si>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</si>
  <si>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</si>
  <si>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</si>
  <si>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</si>
  <si>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</si>
  <si>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</si>
  <si>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</si>
  <si>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</si>
  <si>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</si>
  <si>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</si>
  <si>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</si>
  <si>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</si>
  <si>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</si>
  <si>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</si>
  <si>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</si>
  <si>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</si>
  <si>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</si>
  <si>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</si>
  <si>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</si>
  <si>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</si>
  <si>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</si>
  <si>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</si>
  <si>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</si>
  <si>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</si>
  <si>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</si>
  <si>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</si>
  <si>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</si>
  <si>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</si>
  <si>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</si>
  <si>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</si>
  <si>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</si>
  <si>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</si>
  <si>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</si>
  <si>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</si>
  <si>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</si>
  <si>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</si>
  <si>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</si>
  <si>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</si>
  <si>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</si>
  <si>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</si>
  <si>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</si>
  <si>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</si>
  <si>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</si>
  <si>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</si>
  <si>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</si>
  <si>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</si>
  <si>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</si>
  <si>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</si>
  <si>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</si>
  <si>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</si>
  <si>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</si>
  <si>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</si>
  <si>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</si>
  <si>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</si>
  <si>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</si>
  <si>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</si>
  <si>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</si>
  <si>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</si>
  <si>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</si>
  <si>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</si>
  <si>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</si>
  <si>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</si>
  <si>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</si>
  <si>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</si>
  <si>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</si>
  <si>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</si>
  <si>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</si>
  <si>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</si>
  <si>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</si>
  <si>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</si>
  <si>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</si>
  <si>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</si>
  <si>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</si>
  <si>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</si>
  <si>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</si>
  <si>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</si>
  <si>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</si>
  <si>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</si>
  <si>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</si>
  <si>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</si>
  <si>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</si>
  <si>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</si>
  <si>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</si>
  <si>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</si>
  <si>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</si>
  <si>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</si>
  <si>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</si>
  <si>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</si>
  <si>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</si>
  <si>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</si>
  <si>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</si>
  <si>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</si>
  <si>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</si>
  <si>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</si>
  <si>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</si>
  <si>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</si>
  <si>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</si>
  <si>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</si>
  <si>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</si>
  <si>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</si>
  <si>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</si>
  <si>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</si>
  <si>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</si>
  <si>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</si>
  <si>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</si>
  <si>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</si>
  <si>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</si>
  <si>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</si>
  <si>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</si>
  <si>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</si>
  <si>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</si>
  <si>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</si>
  <si>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</si>
  <si>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</si>
  <si>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</si>
  <si>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</si>
  <si>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</si>
  <si>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</si>
  <si>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</si>
  <si>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</si>
  <si>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</si>
  <si>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</si>
  <si>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</si>
  <si>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</si>
  <si>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</si>
  <si>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</si>
  <si>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</si>
  <si>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</si>
  <si>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</si>
  <si>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</si>
  <si>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</si>
  <si>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</si>
  <si>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</si>
  <si>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</si>
  <si>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</si>
  <si>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</si>
  <si>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</si>
  <si>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</si>
  <si>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</si>
  <si>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</si>
  <si>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</si>
  <si>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</si>
  <si>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</si>
  <si>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</si>
  <si>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</si>
  <si>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</si>
  <si>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</si>
  <si>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</si>
  <si>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</si>
  <si>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</si>
  <si>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</si>
  <si>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</si>
  <si>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</si>
  <si>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</si>
  <si>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</si>
  <si>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</si>
  <si>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</si>
  <si>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</si>
  <si>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</si>
  <si>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</si>
  <si>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</si>
  <si>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</si>
  <si>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</si>
  <si>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</si>
  <si>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</si>
  <si>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</si>
  <si>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</si>
  <si>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</si>
  <si>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</si>
  <si>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</si>
  <si>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</si>
  <si>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</si>
  <si>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</si>
  <si>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</si>
  <si>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</si>
  <si>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</si>
  <si>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</si>
  <si>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</si>
  <si>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</si>
  <si>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</si>
  <si>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</si>
  <si>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</si>
  <si>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</si>
  <si>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</si>
  <si>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</si>
  <si>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</si>
  <si>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</si>
  <si>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</si>
  <si>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</si>
  <si>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</si>
  <si>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</si>
  <si>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</si>
  <si>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</si>
  <si>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</si>
  <si>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</si>
  <si>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</si>
  <si>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</si>
  <si>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</si>
  <si>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</si>
  <si>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</si>
  <si>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</si>
  <si>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</si>
  <si>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</si>
  <si>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</si>
  <si>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</si>
  <si>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</si>
  <si>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</si>
  <si>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</si>
  <si>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</si>
  <si>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</si>
  <si>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</si>
  <si>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</si>
  <si>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</si>
  <si>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</si>
  <si>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</si>
  <si>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</si>
  <si>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</si>
  <si>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</si>
  <si>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</si>
  <si>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</si>
  <si>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</si>
  <si>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</si>
  <si>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</si>
  <si>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</si>
  <si>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</si>
  <si>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</si>
  <si>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</si>
  <si>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</si>
  <si>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</si>
  <si>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</si>
  <si>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</si>
  <si>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</si>
  <si>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</si>
  <si>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</si>
  <si>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</si>
  <si>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</si>
  <si>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</si>
  <si>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</si>
  <si>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</si>
  <si>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</si>
  <si>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</si>
  <si>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</si>
  <si>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</si>
  <si>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</si>
  <si>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</si>
  <si>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</si>
  <si>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</si>
  <si>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</si>
  <si>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</si>
  <si>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</si>
  <si>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</si>
  <si>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</si>
  <si>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</si>
  <si>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</si>
  <si>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</si>
  <si>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</si>
  <si>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</si>
  <si>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</si>
  <si>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</si>
  <si>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</si>
  <si>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</si>
  <si>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</si>
  <si>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</si>
  <si>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</si>
  <si>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</si>
  <si>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</si>
  <si>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</si>
  <si>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</si>
  <si>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</si>
  <si>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</si>
  <si>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</si>
  <si>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</si>
  <si>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</si>
  <si>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</si>
  <si>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</si>
  <si>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</si>
  <si>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</si>
  <si>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</si>
  <si>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</si>
  <si>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</si>
  <si>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</si>
  <si>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</si>
  <si>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</si>
  <si>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</si>
  <si>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</si>
  <si>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</si>
  <si>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</si>
  <si>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</si>
  <si>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</si>
  <si>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</si>
  <si>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</si>
  <si>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</si>
  <si>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</si>
  <si>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</si>
  <si>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</si>
  <si>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</si>
  <si>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</si>
  <si>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</si>
  <si>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</si>
  <si>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</si>
  <si>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</si>
  <si>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</si>
  <si>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</si>
  <si>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</si>
  <si>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</si>
  <si>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</si>
  <si>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</si>
  <si>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</si>
  <si>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</si>
  <si>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</si>
  <si>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</si>
  <si>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</si>
  <si>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</si>
  <si>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</si>
  <si>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</si>
  <si>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</si>
  <si>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</si>
  <si>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</si>
  <si>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</si>
  <si>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</si>
  <si>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</si>
  <si>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</si>
  <si>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</si>
  <si>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</si>
  <si>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</si>
  <si>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</si>
  <si>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</si>
  <si>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</si>
  <si>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</si>
  <si>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</si>
  <si>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</si>
  <si>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</si>
  <si>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</si>
  <si>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</si>
  <si>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</si>
  <si>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</si>
  <si>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</si>
  <si>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</si>
  <si>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</si>
  <si>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</si>
  <si>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</si>
  <si>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</si>
  <si>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</si>
  <si>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</si>
  <si>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</si>
  <si>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</si>
  <si>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</si>
  <si>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</si>
  <si>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</si>
  <si>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</si>
  <si>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</si>
  <si>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</si>
  <si>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</si>
  <si>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</si>
  <si>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</si>
  <si>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</si>
  <si>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</si>
  <si>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</si>
  <si>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</si>
  <si>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</si>
  <si>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</si>
  <si>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</si>
  <si>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</si>
  <si>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</si>
  <si>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</si>
  <si>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</si>
  <si>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</si>
  <si>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</si>
  <si>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</si>
  <si>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</si>
  <si>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</si>
  <si>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</si>
  <si>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</si>
  <si>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</si>
  <si>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</si>
  <si>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</si>
  <si>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</si>
  <si>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</si>
  <si>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</si>
  <si>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</si>
  <si>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</si>
  <si>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</si>
  <si>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</si>
  <si>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</si>
  <si>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</si>
  <si>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</si>
  <si>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</si>
  <si>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</si>
  <si>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</si>
  <si>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</si>
  <si>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</si>
  <si>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</si>
  <si>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</si>
  <si>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</si>
  <si>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</si>
  <si>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</si>
  <si>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</si>
  <si>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</si>
  <si>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</si>
  <si>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</si>
  <si>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</si>
  <si>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</si>
  <si>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</si>
  <si>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</si>
  <si>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</si>
  <si>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</si>
  <si>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</si>
  <si>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</si>
  <si>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</si>
  <si>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</si>
  <si>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</si>
  <si>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</si>
  <si>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</si>
  <si>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</si>
  <si>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</si>
  <si>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</si>
  <si>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</si>
  <si>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</si>
  <si>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</si>
  <si>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</si>
  <si>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</si>
  <si>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</si>
  <si>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</si>
  <si>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</si>
  <si>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</si>
  <si>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</si>
  <si>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</si>
  <si>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</si>
  <si>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</si>
  <si>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</si>
  <si>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</si>
  <si>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</si>
  <si>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</si>
  <si>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</si>
  <si>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</si>
  <si>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</si>
  <si>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</si>
  <si>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</si>
  <si>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</si>
  <si>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</si>
  <si>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</si>
  <si>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</si>
  <si>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</si>
  <si>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</si>
  <si>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</si>
  <si>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</si>
  <si>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</si>
  <si>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</si>
  <si>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</si>
  <si>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</si>
  <si>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</si>
  <si>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</si>
  <si>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</si>
  <si>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</si>
  <si>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</si>
  <si>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</si>
  <si>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</si>
  <si>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</si>
  <si>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</si>
  <si>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</si>
  <si>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</si>
  <si>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</si>
  <si>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</si>
  <si>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</si>
  <si>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</si>
  <si>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</si>
  <si>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</si>
  <si>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</si>
  <si>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</si>
  <si>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</si>
  <si>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</si>
  <si>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</si>
  <si>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</si>
  <si>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</si>
  <si>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</si>
  <si>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</si>
  <si>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</si>
  <si>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</si>
  <si>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</si>
  <si>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</si>
  <si>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</si>
  <si>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</si>
  <si>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</si>
  <si>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</si>
  <si>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</si>
  <si>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</si>
  <si>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</si>
  <si>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</si>
  <si>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</si>
  <si>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</si>
  <si>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</si>
  <si>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</si>
  <si>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</si>
  <si>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</si>
  <si>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</si>
  <si>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</si>
  <si>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</si>
  <si>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</si>
  <si>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</si>
  <si>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</si>
  <si>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</si>
  <si>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</si>
  <si>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</si>
  <si>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</si>
  <si>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</si>
  <si>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</si>
  <si>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</si>
  <si>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</si>
  <si>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</si>
  <si>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</si>
  <si>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</si>
  <si>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</si>
  <si>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</si>
  <si>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</si>
  <si>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</si>
  <si>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</si>
  <si>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</si>
  <si>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</si>
  <si>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</si>
  <si>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</si>
  <si>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</si>
  <si>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</si>
  <si>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</si>
  <si>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</si>
  <si>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</si>
  <si>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</si>
  <si>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</si>
  <si>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</si>
  <si>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</si>
  <si>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</si>
  <si>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</si>
  <si>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</si>
  <si>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</si>
  <si>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</si>
  <si>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</si>
  <si>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</si>
  <si>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</si>
  <si>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</si>
  <si>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</si>
  <si>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</si>
  <si>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</si>
  <si>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</si>
  <si>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</si>
  <si>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</si>
  <si>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</si>
  <si>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</si>
  <si>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</si>
  <si>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</si>
  <si>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</si>
  <si>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</si>
  <si>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</si>
  <si>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</si>
  <si>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</si>
  <si>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</si>
  <si>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</si>
  <si>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</si>
  <si>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</si>
  <si>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</si>
  <si>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</si>
  <si>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</si>
  <si>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</si>
  <si>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</si>
  <si>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</si>
  <si>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</si>
  <si>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</si>
  <si>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</si>
  <si>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</si>
  <si>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</si>
  <si>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</si>
  <si>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</si>
  <si>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</si>
  <si>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</si>
  <si>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</si>
  <si>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</si>
  <si>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</si>
  <si>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</si>
  <si>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</si>
  <si>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</si>
  <si>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</si>
  <si>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</si>
  <si>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</si>
  <si>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</si>
  <si>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</si>
  <si>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</si>
  <si>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</si>
  <si>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</si>
  <si>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</si>
  <si>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</si>
  <si>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</si>
  <si>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</si>
  <si>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</si>
  <si>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</si>
  <si>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</si>
  <si>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</si>
  <si>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</si>
  <si>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</si>
  <si>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</si>
  <si>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</si>
  <si>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</si>
  <si>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</si>
  <si>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</si>
  <si>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</si>
  <si>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</si>
  <si>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</si>
  <si>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</si>
  <si>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</si>
  <si>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</si>
  <si>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</si>
  <si>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</si>
  <si>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</si>
  <si>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</si>
  <si>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</si>
  <si>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</si>
  <si>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</si>
  <si>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</si>
  <si>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</si>
  <si>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</si>
  <si>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</si>
  <si>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</si>
  <si>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</si>
  <si>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</si>
  <si>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</si>
  <si>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</si>
  <si>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</si>
  <si>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</si>
  <si>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</si>
  <si>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</si>
  <si>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</si>
  <si>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</si>
  <si>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</si>
  <si>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</si>
  <si>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</si>
  <si>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</si>
  <si>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</si>
  <si>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</si>
  <si>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</si>
  <si>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</si>
  <si>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</si>
  <si>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</si>
  <si>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</si>
  <si>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</si>
  <si>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</si>
  <si>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</si>
  <si>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</si>
  <si>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</si>
  <si>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</si>
  <si>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</si>
  <si>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</si>
  <si>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</si>
  <si>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</si>
  <si>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</si>
  <si>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</si>
  <si>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</si>
  <si>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</si>
  <si>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</si>
  <si>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</si>
  <si>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</si>
  <si>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</si>
  <si>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</si>
  <si>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</si>
  <si>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</si>
  <si>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</si>
  <si>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</si>
  <si>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</si>
  <si>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</si>
  <si>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</si>
  <si>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</si>
  <si>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</si>
  <si>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</si>
  <si>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</si>
  <si>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</si>
  <si>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</si>
  <si>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</si>
  <si>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</si>
  <si>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</si>
  <si>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</si>
  <si>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</si>
  <si>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</si>
  <si>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</si>
  <si>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</si>
  <si>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</si>
  <si>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</si>
  <si>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</si>
  <si>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</si>
  <si>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</si>
  <si>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</si>
  <si>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</si>
  <si>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</si>
  <si>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</si>
  <si>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</si>
  <si>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</si>
  <si>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</si>
  <si>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</si>
  <si>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</si>
  <si>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</si>
  <si>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</si>
  <si>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</si>
  <si>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</si>
  <si>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</si>
  <si>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</si>
  <si>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</si>
  <si>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</si>
  <si>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</si>
  <si>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</si>
  <si>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</si>
  <si>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</si>
  <si>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</si>
  <si>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</si>
  <si>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</si>
  <si>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</si>
  <si>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</si>
  <si>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</si>
  <si>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</si>
  <si>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</si>
  <si>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</si>
  <si>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</si>
  <si>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</si>
  <si>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</si>
  <si>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</si>
  <si>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</si>
  <si>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</si>
  <si>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</si>
  <si>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</si>
  <si>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</si>
  <si>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</si>
  <si>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</si>
  <si>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</si>
  <si>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</si>
  <si>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</si>
  <si>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</si>
  <si>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</si>
  <si>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</si>
  <si>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</si>
  <si>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</si>
  <si>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</si>
  <si>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</si>
  <si>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</si>
  <si>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</si>
  <si>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</si>
  <si>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</si>
  <si>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</si>
  <si>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</si>
  <si>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</si>
  <si>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</si>
  <si>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</si>
  <si>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</si>
  <si>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</si>
  <si>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</si>
  <si>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</si>
  <si>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</si>
  <si>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</si>
  <si>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</si>
  <si>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</si>
  <si>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</si>
  <si>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</si>
  <si>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</si>
  <si>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</si>
  <si>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</si>
  <si>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</si>
  <si>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</si>
  <si>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</si>
  <si>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</si>
  <si>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</si>
  <si>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</si>
  <si>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</si>
  <si>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</si>
  <si>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</si>
  <si>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</si>
  <si>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</si>
  <si>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</si>
  <si>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</si>
  <si>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</si>
  <si>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</si>
  <si>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</si>
  <si>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</si>
  <si>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</si>
  <si>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</si>
  <si>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</si>
  <si>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</si>
  <si>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</si>
  <si>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</si>
  <si>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</si>
  <si>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</si>
  <si>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</si>
  <si>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</si>
  <si>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</si>
  <si>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</si>
  <si>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</si>
  <si>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</si>
  <si>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</si>
  <si>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</si>
  <si>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</si>
  <si>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</si>
  <si>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</si>
  <si>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</si>
  <si>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</si>
  <si>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</si>
  <si>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</si>
  <si>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</si>
  <si>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</si>
  <si>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</si>
  <si>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</si>
  <si>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</si>
  <si>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</si>
  <si>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</si>
  <si>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</si>
  <si>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</si>
  <si>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</si>
  <si>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</si>
  <si>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</si>
  <si>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</si>
  <si>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</si>
  <si>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</si>
  <si>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</si>
  <si>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</si>
  <si>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</si>
  <si>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</si>
  <si>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</si>
  <si>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</si>
  <si>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</si>
  <si>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</si>
  <si>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</si>
  <si>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</si>
  <si>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</si>
  <si>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</si>
  <si>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</si>
  <si>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</si>
  <si>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</si>
  <si>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</si>
  <si>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</si>
  <si>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</si>
  <si>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</si>
  <si>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</si>
  <si>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</si>
  <si>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</si>
  <si>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</si>
  <si>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</si>
  <si>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</si>
  <si>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</si>
  <si>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</si>
  <si>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</si>
  <si>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</si>
  <si>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</si>
  <si>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</si>
  <si>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</si>
  <si>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</si>
  <si>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</si>
  <si>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</si>
  <si>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</si>
  <si>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</si>
  <si>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</si>
  <si>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</si>
  <si>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</si>
  <si>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</si>
  <si>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</si>
  <si>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</si>
  <si>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</si>
  <si>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</si>
  <si>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</si>
  <si>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</si>
  <si>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</si>
  <si>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</si>
  <si>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</si>
  <si>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</si>
  <si>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</si>
  <si>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</si>
  <si>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</si>
  <si>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</si>
  <si>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</si>
  <si>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</si>
  <si>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</si>
  <si>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</si>
  <si>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</si>
  <si>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</si>
  <si>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</si>
  <si>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</si>
  <si>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</si>
  <si>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</si>
  <si>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</si>
  <si>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</si>
  <si>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</si>
  <si>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</si>
  <si>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</si>
  <si>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</si>
  <si>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</si>
  <si>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</si>
  <si>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</si>
  <si>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</si>
  <si>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</si>
  <si>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</si>
  <si>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</si>
  <si>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</si>
  <si>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</si>
  <si>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</si>
  <si>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</si>
  <si>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</si>
  <si>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</si>
  <si>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</si>
  <si>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</si>
  <si>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</si>
  <si>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</si>
  <si>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</si>
  <si>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</si>
  <si>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</si>
  <si>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</si>
  <si>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</si>
  <si>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</si>
  <si>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</si>
  <si>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</si>
  <si>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</si>
  <si>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</si>
  <si>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</si>
  <si>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</si>
  <si>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</si>
  <si>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</si>
  <si>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</si>
  <si>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</si>
  <si>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</si>
  <si>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</si>
  <si>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</si>
  <si>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</si>
  <si>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</si>
  <si>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</si>
  <si>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</si>
  <si>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</si>
  <si>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</si>
  <si>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</si>
  <si>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</si>
  <si>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</si>
  <si>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</si>
  <si>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</si>
  <si>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</si>
  <si>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</si>
  <si>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</si>
  <si>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</si>
  <si>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</si>
  <si>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</si>
  <si>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</si>
  <si>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</si>
  <si>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</si>
  <si>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</si>
  <si>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</si>
  <si>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</si>
  <si>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</si>
  <si>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</si>
  <si>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</si>
  <si>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</si>
  <si>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</si>
  <si>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</si>
  <si>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</si>
  <si>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</si>
  <si>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</si>
  <si>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</si>
  <si>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</si>
  <si>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</si>
  <si>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</si>
  <si>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</si>
  <si>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</si>
  <si>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</si>
  <si>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</si>
  <si>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</si>
  <si>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</si>
  <si>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</si>
  <si>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</si>
  <si>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</si>
  <si>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</si>
  <si>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</si>
  <si>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</si>
  <si>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</si>
  <si>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</si>
  <si>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</si>
  <si>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</si>
  <si>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</si>
  <si>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</si>
  <si>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</si>
  <si>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</si>
  <si>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</si>
  <si>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</si>
  <si>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</si>
  <si>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</si>
  <si>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</si>
  <si>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</si>
  <si>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</si>
  <si>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</si>
  <si>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</si>
  <si>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</si>
  <si>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</si>
  <si>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</si>
  <si>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</si>
  <si>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</si>
  <si>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</si>
  <si>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</si>
  <si>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</si>
  <si>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</si>
  <si>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</si>
  <si>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</si>
  <si>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</si>
  <si>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</si>
  <si>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</si>
  <si>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</si>
  <si>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</si>
  <si>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</si>
  <si>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</si>
  <si>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</si>
  <si>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</si>
  <si>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</si>
  <si>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</si>
  <si>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</si>
  <si>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</si>
  <si>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</si>
  <si>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</si>
  <si>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</si>
  <si>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</si>
  <si>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</si>
  <si>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</si>
  <si>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</si>
  <si>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</si>
  <si>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</si>
  <si>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</si>
  <si>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</si>
  <si>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</si>
  <si>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</si>
  <si>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</si>
  <si>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</si>
  <si>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</si>
  <si>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</si>
  <si>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</si>
  <si>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</si>
  <si>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</si>
  <si>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</si>
  <si>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</si>
  <si>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</si>
  <si>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</si>
  <si>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</si>
  <si>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</si>
  <si>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</si>
  <si>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</si>
  <si>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</si>
  <si>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</si>
  <si>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</si>
  <si>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</si>
  <si>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</si>
  <si>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</si>
  <si>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</si>
  <si>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</si>
  <si>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</si>
  <si>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</si>
  <si>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</si>
  <si>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</si>
  <si>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</si>
  <si>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</si>
  <si>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</si>
  <si>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</si>
  <si>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</si>
  <si>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</si>
  <si>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</si>
  <si>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</si>
  <si>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</si>
  <si>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</si>
  <si>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</si>
  <si>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</si>
  <si>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</si>
  <si>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</si>
  <si>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</si>
  <si>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</si>
  <si>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</si>
  <si>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</si>
  <si>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</si>
  <si>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</si>
  <si>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</si>
  <si>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</si>
  <si>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</si>
  <si>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</si>
  <si>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</si>
  <si>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</si>
  <si>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</si>
  <si>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</si>
  <si>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</si>
  <si>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</si>
  <si>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</si>
  <si>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</si>
  <si>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</si>
  <si>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</si>
  <si>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</si>
  <si>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</si>
  <si>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</si>
  <si>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</si>
  <si>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</si>
  <si>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</si>
  <si>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</si>
  <si>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</si>
  <si>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</si>
  <si>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</si>
  <si>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</si>
  <si>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</si>
  <si>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</si>
  <si>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</si>
  <si>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</si>
  <si>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</si>
  <si>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</si>
  <si>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</si>
  <si>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</si>
  <si>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</si>
  <si>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</si>
  <si>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</si>
  <si>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</si>
  <si>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</si>
  <si>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</si>
  <si>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</si>
  <si>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</si>
  <si>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</si>
  <si>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</si>
  <si>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</si>
  <si>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</si>
  <si>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</si>
  <si>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</si>
  <si>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</si>
  <si>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</si>
  <si>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</si>
  <si>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</si>
  <si>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</si>
  <si>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</si>
  <si>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</si>
  <si>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</si>
  <si>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</si>
  <si>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</si>
  <si>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</si>
  <si>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</si>
  <si>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</si>
  <si>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</si>
  <si>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</si>
  <si>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</si>
  <si>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</si>
  <si>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</si>
  <si>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</si>
  <si>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</si>
  <si>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</si>
  <si>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</si>
  <si>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</si>
  <si>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</si>
  <si>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</si>
  <si>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</si>
  <si>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</si>
  <si>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</si>
  <si>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</si>
  <si>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</si>
  <si>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</si>
  <si>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</si>
  <si>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</si>
  <si>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</si>
  <si>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</si>
  <si>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</si>
  <si>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</si>
  <si>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</si>
  <si>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</si>
  <si>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</si>
  <si>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</si>
  <si>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</si>
  <si>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</si>
  <si>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</si>
  <si>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</si>
  <si>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</si>
  <si>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</si>
  <si>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</si>
  <si>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</si>
  <si>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</si>
  <si>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</si>
  <si>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</si>
  <si>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</si>
  <si>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</si>
  <si>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</si>
  <si>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</si>
  <si>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</si>
  <si>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</si>
  <si>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</si>
  <si>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</si>
  <si>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</si>
  <si>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</si>
  <si>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</si>
  <si>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</si>
  <si>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</si>
  <si>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</si>
  <si>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</si>
  <si>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</si>
  <si>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</si>
  <si>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</si>
  <si>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</si>
  <si>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</si>
  <si>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</si>
  <si>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</si>
  <si>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</si>
  <si>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</si>
  <si>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</si>
  <si>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</si>
  <si>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</si>
  <si>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</si>
  <si>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</si>
  <si>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</si>
  <si>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</si>
  <si>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</si>
  <si>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</si>
  <si>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</si>
  <si>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</si>
  <si>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</si>
  <si>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</si>
  <si>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</si>
  <si>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</si>
  <si>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</si>
  <si>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</si>
  <si>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</si>
  <si>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</si>
  <si>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</si>
  <si>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</si>
  <si>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</si>
  <si>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</si>
  <si>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</si>
  <si>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</si>
  <si>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</si>
  <si>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</si>
  <si>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</si>
  <si>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</si>
  <si>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</si>
  <si>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</si>
  <si>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</si>
  <si>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</si>
  <si>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</si>
  <si>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</si>
  <si>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</si>
  <si>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</si>
  <si>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</si>
  <si>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</si>
  <si>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</si>
  <si>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</si>
  <si>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</si>
  <si>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</si>
  <si>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</si>
  <si>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</si>
  <si>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</si>
  <si>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</si>
  <si>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</si>
  <si>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</si>
  <si>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</si>
  <si>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</si>
  <si>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</si>
  <si>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</si>
  <si>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</si>
  <si>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</si>
  <si>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</si>
  <si>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</si>
  <si>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</si>
  <si>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</si>
  <si>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</si>
  <si>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</si>
  <si>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</si>
  <si>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</si>
  <si>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</si>
  <si>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</si>
  <si>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</si>
  <si>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</si>
  <si>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</si>
  <si>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</si>
  <si>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</si>
  <si>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</si>
  <si>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</si>
  <si>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</si>
  <si>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</si>
  <si>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</si>
  <si>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</si>
  <si>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</si>
  <si>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</si>
  <si>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</si>
  <si>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</si>
  <si>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</si>
  <si>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</si>
  <si>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</si>
  <si>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</si>
  <si>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</si>
  <si>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</si>
  <si>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</si>
  <si>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</si>
  <si>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</si>
  <si>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</si>
  <si>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</si>
  <si>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</si>
  <si>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</si>
  <si>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</si>
  <si>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</si>
  <si>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</si>
  <si>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</si>
  <si>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</si>
  <si>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</si>
  <si>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</si>
  <si>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</si>
  <si>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</si>
  <si>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</si>
  <si>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</si>
  <si>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</si>
  <si>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</si>
  <si>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</si>
  <si>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</si>
  <si>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</si>
  <si>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</si>
  <si>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</si>
  <si>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</si>
  <si>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</si>
  <si>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</si>
  <si>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</si>
  <si>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</si>
  <si>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</si>
  <si>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</si>
  <si>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</si>
  <si>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</si>
  <si>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</si>
  <si>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</si>
  <si>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</si>
  <si>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</si>
  <si>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</si>
  <si>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</si>
  <si>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</si>
  <si>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</si>
  <si>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</si>
  <si>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</si>
  <si>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</si>
  <si>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</si>
  <si>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</si>
  <si>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</si>
  <si>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</si>
  <si>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</si>
  <si>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</si>
  <si>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</si>
  <si>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</si>
  <si>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</si>
  <si>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</si>
  <si>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</si>
  <si>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</si>
  <si>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</si>
  <si>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</si>
  <si>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</si>
  <si>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</si>
  <si>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</si>
  <si>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</si>
  <si>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</si>
  <si>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</si>
  <si>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</si>
  <si>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</si>
  <si>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</si>
  <si>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</si>
  <si>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</si>
  <si>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</si>
  <si>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</si>
  <si>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</si>
  <si>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</si>
  <si>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</si>
  <si>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</si>
  <si>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</si>
  <si>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</si>
  <si>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</si>
  <si>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</si>
  <si>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</si>
  <si>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</si>
  <si>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</si>
  <si>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</si>
  <si>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</si>
  <si>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</si>
  <si>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</si>
  <si>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</si>
  <si>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</si>
  <si>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</si>
  <si>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</si>
  <si>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</si>
  <si>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</si>
  <si>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</si>
  <si>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</si>
  <si>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</si>
  <si>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</si>
  <si>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</si>
  <si>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</si>
  <si>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</si>
  <si>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</si>
  <si>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</si>
  <si>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</si>
  <si>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</si>
  <si>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</si>
  <si>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</si>
  <si>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</si>
  <si>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</si>
  <si>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</si>
  <si>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</si>
  <si>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</si>
  <si>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</si>
  <si>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</si>
  <si>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</si>
  <si>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</si>
  <si>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</si>
  <si>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</si>
  <si>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</si>
  <si>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</si>
  <si>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</si>
  <si>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</si>
  <si>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</si>
  <si>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</si>
  <si>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</si>
  <si>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</si>
  <si>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</si>
  <si>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</si>
  <si>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</si>
  <si>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</si>
  <si>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</si>
  <si>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</si>
  <si>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</si>
  <si>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</si>
  <si>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</si>
  <si>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</si>
  <si>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</si>
  <si>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</si>
  <si>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</si>
  <si>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</si>
  <si>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</si>
  <si>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</si>
  <si>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</si>
  <si>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</si>
  <si>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</si>
  <si>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</si>
  <si>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</si>
  <si>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</si>
  <si>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</si>
  <si>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</si>
  <si>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</si>
  <si>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</si>
  <si>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</si>
  <si>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</si>
  <si>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</si>
  <si>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</si>
  <si>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</si>
  <si>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</si>
  <si>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</si>
  <si>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</si>
  <si>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</si>
  <si>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</si>
  <si>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</si>
  <si>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</si>
  <si>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</si>
  <si>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</si>
  <si>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</si>
  <si>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</si>
  <si>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</si>
  <si>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</si>
  <si>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</si>
  <si>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</si>
  <si>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</si>
  <si>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</si>
  <si>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</si>
  <si>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</si>
  <si>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</si>
  <si>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</si>
  <si>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</si>
  <si>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</si>
  <si>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</si>
  <si>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</si>
  <si>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</si>
  <si>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</si>
  <si>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</si>
  <si>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</si>
  <si>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</si>
  <si>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</si>
  <si>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</si>
  <si>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</si>
  <si>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</si>
  <si>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</si>
  <si>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</si>
  <si>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</si>
  <si>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</si>
  <si>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</si>
  <si>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</si>
  <si>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</si>
  <si>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</si>
  <si>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</si>
  <si>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</si>
  <si>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</si>
  <si>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</si>
  <si>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</si>
  <si>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</si>
  <si>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</si>
  <si>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</si>
  <si>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</si>
  <si>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</si>
  <si>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</si>
  <si>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</si>
  <si>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</si>
  <si>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</si>
  <si>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</si>
  <si>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</si>
  <si>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</si>
  <si>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</si>
  <si>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</si>
  <si>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</si>
  <si>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</si>
  <si>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</si>
  <si>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</si>
  <si>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</si>
  <si>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</si>
  <si>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</si>
  <si>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</si>
  <si>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</si>
  <si>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</si>
  <si>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</si>
  <si>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</si>
  <si>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</si>
  <si>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</si>
  <si>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</si>
  <si>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</si>
  <si>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</si>
  <si>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</si>
  <si>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</si>
  <si>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</si>
  <si>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</si>
  <si>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</si>
  <si>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</si>
  <si>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</si>
  <si>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</si>
  <si>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</si>
  <si>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</si>
  <si>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</si>
  <si>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</si>
  <si>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</si>
  <si>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</si>
  <si>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</si>
  <si>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</si>
  <si>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</si>
  <si>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</si>
  <si>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</si>
  <si>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</si>
  <si>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</si>
  <si>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</si>
  <si>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</si>
  <si>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</si>
  <si>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</si>
  <si>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</si>
  <si>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</si>
  <si>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</si>
  <si>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</si>
  <si>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</si>
  <si>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</si>
  <si>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</si>
  <si>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</si>
  <si>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</si>
  <si>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</si>
  <si>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</si>
  <si>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</si>
  <si>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</si>
  <si>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</si>
  <si>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</si>
  <si>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</si>
  <si>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</si>
  <si>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</si>
  <si>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</si>
  <si>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</si>
  <si>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</si>
  <si>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</si>
  <si>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</si>
  <si>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</si>
  <si>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</si>
  <si>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</si>
  <si>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</si>
  <si>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</si>
  <si>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</si>
  <si>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</si>
  <si>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</si>
  <si>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</si>
  <si>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</si>
  <si>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</si>
  <si>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</si>
  <si>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</si>
  <si>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</si>
  <si>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</si>
  <si>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</si>
  <si>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</si>
  <si>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</si>
  <si>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</si>
  <si>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</si>
  <si>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</si>
  <si>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</si>
  <si>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</si>
  <si>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</si>
  <si>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</si>
  <si>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</si>
  <si>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</si>
  <si>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</si>
  <si>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</si>
  <si>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</si>
  <si>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</si>
  <si>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</si>
  <si>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</si>
  <si>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</si>
  <si>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</si>
  <si>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</si>
  <si>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</si>
  <si>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</si>
  <si>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</si>
  <si>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</si>
  <si>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</si>
  <si>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</si>
  <si>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</si>
  <si>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</si>
  <si>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</si>
  <si>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</si>
  <si>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</si>
  <si>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</si>
  <si>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</si>
  <si>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</si>
  <si>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</si>
  <si>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</si>
  <si>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</si>
  <si>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</si>
  <si>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</si>
  <si>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</si>
  <si>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</si>
  <si>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</si>
  <si>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</si>
  <si>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</si>
  <si>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</si>
  <si>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</si>
  <si>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</si>
  <si>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</si>
  <si>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</si>
  <si>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</si>
  <si>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</si>
  <si>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</si>
  <si>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</si>
  <si>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</si>
  <si>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</si>
  <si>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</si>
  <si>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</si>
  <si>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</si>
  <si>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</si>
  <si>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</si>
  <si>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</si>
  <si>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</si>
  <si>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</si>
  <si>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</si>
  <si>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</si>
  <si>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</si>
  <si>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</si>
  <si>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</si>
  <si>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</si>
  <si>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</si>
  <si>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</si>
  <si>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</si>
  <si>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</si>
  <si>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</si>
  <si>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</si>
  <si>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</si>
  <si>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</si>
  <si>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</si>
  <si>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</si>
  <si>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</si>
  <si>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</si>
  <si>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</si>
  <si>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</si>
  <si>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</si>
  <si>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</si>
  <si>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</si>
  <si>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</si>
  <si>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</si>
  <si>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</si>
  <si>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</si>
  <si>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</si>
  <si>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</si>
  <si>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</si>
  <si>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</si>
  <si>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</si>
  <si>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</si>
  <si>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</si>
  <si>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</si>
  <si>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</si>
  <si>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</si>
  <si>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</si>
  <si>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</si>
  <si>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</si>
  <si>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</si>
  <si>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</si>
  <si>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</si>
  <si>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</si>
  <si>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</si>
  <si>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</si>
  <si>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</si>
  <si>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</si>
  <si>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</si>
  <si>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</si>
  <si>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</si>
  <si>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</si>
  <si>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</si>
  <si>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</si>
  <si>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</si>
  <si>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</si>
  <si>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</si>
  <si>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</si>
  <si>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</si>
  <si>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</si>
  <si>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</si>
  <si>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</si>
  <si>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</si>
  <si>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</si>
  <si>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</si>
  <si>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</si>
  <si>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</si>
  <si>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</si>
  <si>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</si>
  <si>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</si>
  <si>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</si>
  <si>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</si>
  <si>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</si>
  <si>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</si>
  <si>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</si>
  <si>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</si>
  <si>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</si>
  <si>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</si>
  <si>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</si>
  <si>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</si>
  <si>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</si>
  <si>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</si>
  <si>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</si>
  <si>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</si>
  <si>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</si>
  <si>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</si>
  <si>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</si>
  <si>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</si>
  <si>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</si>
  <si>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</si>
  <si>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</si>
  <si>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</si>
  <si>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</si>
  <si>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</si>
  <si>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</si>
  <si>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</si>
  <si>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</si>
  <si>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</si>
  <si>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</si>
  <si>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</si>
  <si>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</si>
  <si>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</si>
  <si>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</si>
  <si>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</si>
  <si>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</si>
  <si>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</si>
  <si>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</si>
  <si>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</si>
  <si>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</si>
  <si>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</si>
  <si>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</si>
  <si>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</si>
  <si>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</si>
  <si>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</si>
  <si>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</si>
  <si>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</si>
  <si>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</si>
  <si>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</si>
  <si>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</si>
  <si>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</si>
  <si>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</si>
  <si>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</si>
  <si>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</si>
  <si>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</si>
  <si>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</si>
  <si>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</si>
  <si>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</si>
  <si>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</si>
  <si>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</si>
  <si>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</si>
  <si>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</si>
  <si>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</si>
  <si>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</si>
  <si>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</si>
  <si>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</si>
  <si>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</si>
  <si>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</si>
  <si>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</si>
  <si>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</si>
  <si>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</si>
  <si>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</si>
  <si>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</si>
  <si>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</si>
  <si>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</si>
  <si>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</si>
  <si>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</si>
  <si>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</si>
  <si>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</si>
  <si>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</si>
  <si>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</si>
  <si>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</si>
  <si>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</si>
  <si>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</si>
  <si>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</si>
  <si>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</si>
  <si>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</si>
  <si>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</si>
  <si>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</si>
  <si>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</si>
  <si>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</si>
  <si>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</si>
  <si>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</si>
  <si>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</si>
  <si>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</si>
  <si>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</si>
  <si>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</si>
  <si>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</si>
  <si>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</si>
  <si>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</si>
  <si>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</si>
  <si>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</si>
  <si>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</si>
  <si>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</si>
  <si>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</si>
  <si>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</si>
  <si>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</si>
  <si>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</si>
  <si>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</si>
  <si>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</si>
  <si>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</si>
  <si>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</si>
  <si>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</si>
  <si>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</si>
  <si>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</si>
  <si>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</si>
  <si>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</si>
  <si>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</si>
  <si>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</si>
  <si>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</si>
  <si>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</si>
  <si>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</si>
  <si>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</si>
  <si>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</si>
  <si>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</si>
  <si>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</si>
  <si>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</si>
  <si>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</si>
  <si>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</si>
  <si>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</si>
  <si>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</si>
  <si>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</si>
  <si>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</si>
  <si>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</si>
  <si>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</si>
  <si>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</si>
  <si>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</si>
  <si>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</si>
  <si>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</si>
  <si>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</si>
  <si>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</si>
  <si>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</si>
  <si>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</si>
  <si>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</si>
  <si>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</si>
  <si>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</si>
  <si>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</si>
  <si>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</si>
  <si>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</si>
  <si>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</si>
  <si>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</si>
  <si>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</si>
  <si>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</si>
  <si>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</si>
  <si>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</si>
  <si>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</si>
  <si>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</si>
  <si>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</si>
  <si>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</si>
  <si>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</si>
  <si>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</si>
  <si>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</si>
  <si>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</si>
  <si>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</si>
  <si>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</si>
  <si>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</si>
  <si>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</si>
  <si>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</si>
  <si>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</si>
  <si>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</si>
  <si>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</si>
  <si>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</si>
  <si>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</si>
  <si>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</si>
  <si>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</si>
  <si>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</si>
  <si>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</si>
  <si>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</si>
  <si>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</si>
  <si>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</si>
  <si>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</si>
  <si>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</si>
  <si>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</si>
  <si>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</si>
  <si>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</si>
  <si>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</si>
  <si>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</si>
  <si>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</si>
  <si>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</si>
  <si>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</si>
  <si>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</si>
  <si>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</si>
  <si>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</si>
  <si>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</si>
  <si>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</si>
  <si>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</si>
  <si>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</si>
  <si>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</si>
  <si>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</si>
  <si>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</si>
  <si>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</si>
  <si>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</si>
  <si>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</si>
  <si>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</si>
  <si>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</si>
  <si>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</si>
  <si>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</si>
  <si>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</si>
  <si>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</si>
  <si>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</si>
  <si>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</si>
  <si>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</si>
  <si>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</si>
  <si>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</si>
  <si>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</si>
  <si>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</si>
  <si>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</si>
  <si>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</si>
  <si>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</si>
  <si>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</si>
  <si>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</si>
  <si>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</si>
  <si>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</si>
  <si>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</si>
  <si>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</si>
  <si>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</si>
  <si>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</si>
  <si>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</si>
  <si>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</si>
  <si>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</si>
  <si>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</si>
  <si>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</si>
  <si>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</si>
  <si>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</si>
  <si>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</si>
  <si>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</si>
  <si>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</si>
  <si>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</si>
  <si>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</si>
  <si>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</si>
  <si>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</si>
  <si>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</si>
  <si>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</si>
  <si>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</si>
  <si>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</si>
  <si>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</si>
  <si>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</si>
  <si>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</si>
  <si>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</si>
  <si>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</si>
  <si>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</si>
  <si>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</si>
  <si>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</si>
  <si>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</si>
  <si>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</si>
  <si>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</si>
  <si>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</si>
  <si>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</si>
  <si>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</si>
  <si>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</si>
  <si>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</si>
  <si>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</si>
  <si>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</si>
  <si>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</si>
  <si>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</si>
  <si>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</si>
  <si>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</si>
  <si>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</si>
  <si>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</si>
  <si>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</si>
  <si>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</si>
  <si>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</si>
  <si>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</si>
  <si>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</si>
  <si>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</si>
  <si>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</si>
  <si>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</si>
  <si>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</si>
  <si>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</si>
  <si>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</si>
  <si>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</si>
  <si>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</si>
  <si>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</si>
  <si>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</si>
  <si>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</si>
  <si>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</si>
  <si>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</si>
  <si>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</si>
  <si>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</si>
  <si>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</si>
  <si>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</si>
  <si>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</si>
  <si>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</si>
  <si>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</si>
  <si>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</si>
  <si>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</si>
  <si>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</si>
  <si>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</si>
  <si>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</si>
  <si>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</si>
  <si>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</si>
  <si>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</si>
  <si>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</si>
  <si>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</si>
  <si>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</si>
  <si>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</si>
  <si>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</si>
  <si>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</si>
  <si>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</si>
  <si>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</si>
  <si>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</si>
  <si>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</si>
  <si>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</si>
  <si>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</si>
  <si>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</si>
  <si>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</si>
  <si>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</si>
  <si>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</si>
  <si>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</si>
  <si>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</si>
  <si>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</si>
  <si>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</si>
  <si>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</si>
  <si>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</si>
  <si>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</si>
  <si>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</si>
  <si>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</si>
  <si>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</si>
  <si>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</si>
  <si>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</si>
  <si>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</si>
  <si>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</si>
  <si>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</si>
  <si>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</si>
  <si>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</si>
  <si>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</si>
  <si>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</si>
  <si>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</si>
  <si>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</si>
  <si>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</si>
  <si>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</si>
  <si>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</si>
  <si>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</si>
  <si>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</si>
  <si>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</si>
  <si>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</si>
  <si>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</si>
  <si>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</si>
  <si>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</si>
  <si>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</si>
  <si>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</si>
  <si>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</si>
  <si>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</si>
  <si>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</si>
  <si>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</si>
  <si>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</si>
  <si>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</si>
  <si>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</si>
  <si>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</si>
  <si>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</si>
  <si>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</si>
  <si>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</si>
  <si>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</si>
  <si>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</si>
  <si>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</si>
  <si>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</si>
  <si>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</si>
  <si>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</si>
  <si>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</si>
  <si>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</si>
  <si>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</si>
  <si>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</si>
  <si>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</si>
  <si>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</si>
  <si>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</si>
  <si>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</si>
  <si>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</si>
  <si>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</si>
  <si>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</si>
  <si>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</si>
  <si>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</si>
  <si>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</si>
  <si>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</si>
  <si>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</si>
  <si>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</si>
  <si>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</si>
  <si>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</si>
  <si>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</si>
  <si>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</si>
  <si>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</si>
  <si>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</si>
  <si>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</si>
  <si>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</si>
  <si>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</si>
  <si>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</si>
  <si>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</si>
  <si>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</si>
  <si>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</si>
  <si>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</si>
  <si>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</si>
  <si>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</si>
  <si>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</si>
  <si>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</si>
  <si>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</si>
  <si>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</si>
  <si>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</si>
  <si>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</si>
  <si>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</si>
  <si>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</si>
  <si>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</si>
  <si>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</si>
  <si>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</si>
  <si>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</si>
  <si>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</si>
  <si>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</si>
  <si>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</si>
  <si>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</si>
  <si>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</si>
  <si>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</si>
  <si>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</si>
  <si>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</si>
  <si>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</si>
  <si>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</si>
  <si>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</si>
  <si>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</si>
  <si>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</si>
  <si>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</si>
  <si>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</si>
  <si>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</si>
  <si>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</si>
  <si>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</si>
  <si>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</si>
  <si>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</si>
  <si>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</si>
  <si>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</si>
  <si>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</si>
  <si>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</si>
  <si>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</si>
  <si>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</si>
  <si>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</si>
  <si>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</si>
  <si>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</si>
  <si>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</si>
  <si>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</si>
  <si>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</si>
  <si>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</si>
  <si>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</si>
  <si>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</si>
  <si>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</si>
  <si>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</si>
  <si>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</si>
  <si>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</si>
  <si>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</si>
  <si>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</si>
  <si>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</si>
  <si>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</si>
  <si>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</si>
  <si>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</si>
  <si>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</si>
  <si>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</si>
  <si>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</si>
  <si>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</si>
  <si>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</si>
  <si>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</si>
  <si>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</si>
  <si>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</si>
  <si>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</si>
  <si>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</si>
  <si>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</si>
  <si>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</si>
  <si>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</si>
  <si>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</si>
  <si>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</si>
  <si>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</si>
  <si>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</si>
  <si>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</si>
  <si>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</si>
  <si>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</si>
  <si>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</si>
  <si>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</si>
  <si>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</si>
  <si>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</si>
  <si>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</si>
  <si>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</si>
  <si>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</si>
  <si>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</si>
  <si>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</si>
  <si>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</si>
  <si>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</si>
  <si>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</si>
  <si>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</si>
  <si>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</si>
  <si>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</si>
  <si>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</si>
  <si>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</si>
  <si>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</si>
  <si>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</si>
  <si>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</si>
  <si>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</si>
  <si>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</si>
  <si>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</si>
  <si>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</si>
  <si>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</si>
  <si>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</si>
  <si>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</si>
  <si>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</si>
  <si>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</si>
  <si>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</si>
  <si>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</si>
  <si>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</si>
  <si>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</si>
  <si>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</si>
  <si>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</si>
  <si>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</si>
  <si>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</si>
  <si>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</si>
  <si>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</si>
  <si>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</si>
  <si>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</si>
  <si>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</si>
  <si>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</si>
  <si>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</si>
  <si>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</si>
  <si>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</si>
  <si>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</si>
  <si>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</si>
  <si>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</si>
  <si>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</si>
  <si>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</si>
  <si>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</si>
  <si>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</si>
  <si>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</si>
  <si>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</si>
  <si>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</si>
  <si>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</si>
  <si>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</si>
  <si>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</si>
  <si>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</si>
  <si>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</si>
  <si>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</si>
  <si>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</si>
  <si>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</si>
  <si>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</si>
  <si>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</si>
  <si>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</si>
  <si>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</si>
  <si>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</si>
  <si>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</si>
  <si>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</si>
  <si>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</si>
  <si>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</si>
  <si>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</si>
  <si>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</si>
  <si>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</si>
  <si>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</si>
  <si>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</si>
  <si>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</si>
  <si>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</si>
  <si>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</si>
  <si>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</si>
  <si>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</si>
  <si>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</si>
  <si>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</si>
  <si>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</si>
  <si>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</si>
  <si>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</si>
  <si>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</si>
  <si>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</si>
  <si>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</si>
  <si>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</si>
  <si>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</si>
  <si>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</si>
  <si>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</si>
  <si>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</si>
  <si>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</si>
  <si>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</si>
  <si>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</si>
  <si>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</si>
  <si>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</si>
  <si>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</si>
  <si>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</si>
  <si>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</si>
  <si>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</si>
  <si>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</si>
  <si>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</si>
  <si>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</si>
  <si>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</si>
  <si>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</si>
  <si>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</si>
  <si>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</si>
  <si>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</si>
  <si>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</si>
  <si>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</si>
  <si>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</si>
  <si>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</si>
  <si>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</si>
  <si>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</si>
  <si>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</si>
  <si>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</si>
  <si>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</si>
  <si>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</si>
  <si>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</si>
  <si>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</si>
  <si>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</si>
  <si>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</si>
  <si>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</si>
  <si>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</si>
  <si>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</si>
  <si>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</si>
  <si>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</si>
  <si>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</si>
  <si>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</si>
  <si>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</si>
  <si>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</si>
  <si>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</si>
  <si>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</si>
  <si>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</si>
  <si>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</si>
  <si>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</si>
  <si>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</si>
  <si>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</si>
  <si>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</si>
  <si>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</si>
  <si>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</si>
  <si>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</si>
  <si>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</si>
  <si>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</si>
  <si>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</si>
  <si>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</si>
  <si>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</si>
  <si>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</si>
  <si>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</si>
  <si>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</si>
  <si>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</si>
  <si>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</si>
  <si>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</si>
  <si>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</si>
  <si>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</si>
  <si>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</si>
  <si>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</si>
  <si>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</si>
  <si>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</si>
  <si>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</si>
  <si>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</si>
  <si>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</si>
  <si>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</si>
  <si>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</si>
  <si>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</si>
  <si>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</si>
  <si>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</si>
  <si>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</si>
  <si>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</si>
  <si>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</si>
  <si>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</si>
  <si>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</si>
  <si>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</si>
  <si>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</si>
  <si>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</si>
  <si>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</si>
  <si>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</si>
  <si>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</si>
  <si>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</si>
  <si>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</si>
  <si>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</si>
  <si>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</si>
  <si>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</si>
  <si>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</si>
  <si>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</si>
  <si>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</si>
  <si>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</si>
  <si>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</si>
  <si>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</si>
  <si>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</si>
  <si>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</si>
  <si>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</si>
  <si>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</si>
  <si>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</si>
  <si>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</si>
  <si>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</si>
  <si>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</si>
  <si>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</si>
  <si>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</si>
  <si>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</si>
  <si>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</si>
  <si>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</si>
  <si>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</si>
  <si>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</si>
  <si>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</si>
  <si>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</si>
  <si>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</si>
  <si>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</si>
  <si>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</si>
  <si>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</si>
  <si>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</si>
  <si>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</si>
  <si>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</si>
  <si>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</si>
  <si>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</si>
  <si>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</si>
  <si>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</si>
  <si>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</si>
  <si>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</si>
  <si>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</si>
  <si>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</si>
  <si>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</si>
  <si>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</si>
  <si>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</si>
  <si>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</si>
  <si>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</si>
  <si>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</si>
  <si>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</si>
  <si>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</si>
  <si>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</si>
  <si>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</si>
  <si>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</si>
  <si>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</si>
  <si>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</si>
  <si>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</si>
  <si>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</si>
  <si>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</si>
  <si>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</si>
  <si>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</si>
  <si>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</si>
  <si>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</si>
  <si>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</si>
  <si>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</si>
  <si>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</si>
  <si>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</si>
  <si>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</si>
  <si>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</si>
  <si>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</si>
  <si>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</si>
  <si>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</si>
  <si>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</si>
  <si>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</si>
  <si>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</si>
  <si>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</si>
  <si>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</si>
  <si>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</si>
  <si>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</si>
  <si>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</si>
  <si>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</si>
  <si>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</si>
  <si>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</si>
  <si>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</si>
  <si>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</si>
  <si>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</si>
  <si>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</si>
  <si>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</si>
  <si>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</si>
  <si>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</si>
  <si>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</si>
  <si>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</si>
  <si>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</si>
  <si>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</si>
  <si>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</si>
  <si>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</si>
  <si>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</si>
  <si>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</si>
  <si>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</si>
  <si>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</si>
  <si>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</si>
  <si>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</si>
  <si>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</si>
  <si>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</si>
  <si>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</si>
  <si>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</si>
  <si>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</si>
  <si>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</si>
  <si>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</si>
  <si>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</si>
  <si>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</si>
  <si>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</si>
  <si>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</si>
  <si>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</si>
  <si>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</si>
  <si>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</si>
  <si>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</si>
  <si>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</si>
  <si>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</si>
  <si>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</si>
  <si>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</si>
  <si>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</si>
  <si>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</si>
  <si>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</si>
  <si>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</si>
  <si>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</si>
  <si>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</si>
  <si>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</si>
  <si>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</si>
  <si>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</si>
  <si>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</si>
  <si>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</si>
  <si>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</si>
  <si>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</si>
  <si>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</si>
  <si>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</si>
  <si>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</si>
  <si>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</si>
  <si>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</si>
  <si>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</si>
  <si>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</si>
  <si>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</si>
  <si>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</si>
  <si>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</si>
  <si>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</si>
  <si>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</si>
  <si>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</si>
  <si>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</si>
  <si>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</si>
  <si>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</si>
  <si>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</si>
  <si>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</si>
  <si>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</si>
  <si>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</si>
  <si>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</si>
  <si>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</si>
  <si>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</si>
  <si>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</si>
  <si>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</si>
  <si>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</si>
  <si>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</si>
  <si>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</si>
  <si>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</si>
  <si>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</si>
  <si>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</si>
  <si>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</si>
  <si>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</si>
  <si>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</si>
  <si>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</si>
  <si>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</si>
  <si>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</si>
  <si>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</si>
  <si>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</si>
  <si>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</si>
  <si>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</si>
  <si>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</si>
  <si>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</si>
  <si>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</si>
  <si>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</si>
  <si>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</si>
  <si>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</si>
  <si>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</si>
  <si>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</si>
  <si>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</si>
  <si>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</si>
  <si>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</si>
  <si>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</si>
  <si>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</si>
  <si>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</si>
  <si>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</si>
  <si>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</si>
  <si>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</si>
  <si>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</si>
  <si>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</si>
  <si>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</si>
  <si>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</si>
  <si>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</si>
  <si>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</si>
  <si>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</si>
  <si>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</si>
  <si>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</si>
  <si>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</si>
  <si>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</si>
  <si>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</si>
  <si>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</si>
  <si>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</si>
  <si>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</si>
  <si>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</si>
  <si>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</si>
  <si>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</si>
  <si>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</si>
  <si>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</si>
  <si>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</si>
  <si>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</si>
  <si>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</si>
  <si>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</si>
  <si>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</si>
  <si>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</si>
  <si>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</si>
  <si>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</si>
  <si>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</si>
  <si>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</si>
  <si>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</si>
  <si>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</si>
  <si>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</si>
  <si>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</si>
  <si>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</si>
  <si>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</si>
  <si>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</si>
  <si>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</si>
  <si>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</si>
  <si>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</si>
  <si>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</si>
  <si>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</si>
  <si>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</si>
  <si>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</si>
  <si>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</si>
  <si>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</si>
  <si>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</si>
  <si>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</si>
  <si>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</si>
  <si>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</si>
  <si>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</si>
  <si>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</si>
  <si>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</si>
  <si>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</si>
  <si>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</si>
  <si>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</si>
  <si>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</si>
  <si>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</si>
  <si>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</si>
  <si>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</si>
  <si>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</si>
  <si>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</si>
  <si>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</si>
  <si>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</si>
  <si>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</si>
  <si>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</si>
  <si>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</si>
  <si>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</si>
  <si>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</si>
  <si>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</si>
  <si>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</si>
  <si>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</si>
  <si>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</si>
  <si>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</si>
  <si>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</si>
  <si>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</si>
  <si>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</si>
  <si>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</si>
  <si>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</si>
  <si>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</si>
  <si>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</si>
  <si>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</si>
  <si>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</si>
  <si>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</si>
  <si>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</si>
  <si>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</si>
  <si>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</si>
  <si>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</si>
  <si>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</si>
  <si>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</si>
  <si>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</si>
  <si>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</si>
  <si>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</si>
  <si>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</si>
  <si>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</si>
  <si>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</si>
  <si>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</si>
  <si>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</si>
  <si>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</si>
  <si>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</si>
  <si>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</si>
  <si>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</si>
  <si>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</si>
  <si>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</si>
  <si>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</si>
  <si>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</si>
  <si>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</si>
  <si>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</si>
  <si>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</si>
  <si>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</si>
  <si>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</si>
  <si>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</si>
  <si>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</si>
  <si>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</si>
  <si>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</si>
  <si>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</si>
  <si>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</si>
  <si>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</si>
  <si>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</si>
  <si>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</si>
  <si>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</si>
  <si>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</si>
  <si>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</si>
  <si>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</si>
  <si>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</si>
  <si>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</si>
  <si>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</si>
  <si>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</si>
  <si>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</si>
  <si>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</si>
  <si>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</si>
  <si>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</si>
  <si>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</si>
  <si>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</si>
  <si>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</si>
  <si>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</si>
  <si>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</si>
  <si>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</si>
  <si>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</si>
  <si>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</si>
  <si>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</si>
  <si>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</si>
  <si>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</si>
  <si>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</si>
  <si>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</si>
  <si>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</si>
  <si>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</si>
  <si>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</si>
  <si>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</si>
  <si>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</si>
  <si>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</si>
  <si>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</si>
  <si>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</si>
  <si>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</si>
  <si>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</si>
  <si>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</si>
  <si>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</si>
  <si>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</si>
  <si>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</si>
  <si>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</si>
  <si>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</si>
  <si>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</si>
  <si>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</si>
  <si>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</si>
  <si>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</si>
  <si>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</si>
  <si>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</si>
  <si>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</si>
  <si>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</si>
  <si>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</si>
  <si>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</si>
  <si>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</si>
  <si>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</si>
  <si>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</si>
  <si>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</si>
  <si>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</si>
  <si>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</si>
  <si>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</si>
  <si>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</si>
  <si>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</si>
  <si>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</si>
  <si>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</si>
  <si>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</si>
  <si>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</si>
  <si>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</si>
  <si>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</si>
  <si>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</si>
  <si>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</si>
  <si>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</si>
  <si>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</si>
  <si>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</si>
  <si>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</si>
  <si>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</si>
  <si>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</si>
  <si>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</si>
  <si>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</si>
  <si>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</si>
  <si>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</si>
  <si>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</si>
  <si>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</si>
  <si>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</si>
  <si>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</si>
  <si>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</si>
  <si>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</si>
  <si>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</si>
  <si>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</si>
  <si>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</si>
  <si>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</si>
  <si>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</si>
  <si>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</si>
  <si>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</si>
  <si>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</si>
  <si>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</si>
  <si>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</si>
  <si>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</si>
  <si>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</si>
  <si>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</si>
  <si>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</si>
  <si>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</si>
  <si>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</si>
  <si>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</si>
  <si>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</si>
  <si>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</si>
  <si>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</si>
  <si>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</si>
  <si>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</si>
  <si>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</si>
  <si>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</si>
  <si>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</si>
  <si>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</si>
  <si>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</si>
  <si>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</si>
  <si>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</si>
  <si>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</si>
  <si>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</si>
  <si>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</si>
  <si>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</si>
  <si>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</si>
  <si>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</si>
  <si>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</si>
  <si>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</si>
  <si>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</si>
  <si>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</si>
  <si>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</si>
  <si>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</si>
  <si>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</si>
  <si>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</si>
  <si>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</si>
  <si>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</si>
  <si>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</si>
  <si>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</si>
  <si>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</si>
  <si>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</si>
  <si>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</si>
  <si>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</si>
  <si>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</si>
  <si>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</si>
  <si>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</si>
  <si>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</si>
  <si>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</si>
  <si>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</si>
  <si>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</si>
  <si>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</si>
  <si>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</si>
  <si>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</si>
  <si>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</si>
  <si>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</si>
  <si>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</si>
  <si>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</si>
  <si>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</si>
  <si>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</si>
  <si>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</si>
  <si>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</si>
  <si>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</si>
  <si>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</si>
  <si>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</si>
  <si>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</si>
  <si>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</si>
  <si>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</si>
  <si>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</si>
  <si>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</si>
  <si>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</si>
  <si>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</si>
  <si>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</si>
  <si>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</si>
  <si>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</si>
  <si>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</si>
  <si>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</si>
  <si>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</si>
  <si>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</si>
  <si>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</si>
  <si>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</si>
  <si>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</si>
  <si>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</si>
  <si>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</si>
  <si>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</si>
  <si>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</si>
  <si>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</si>
  <si>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</si>
  <si>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</si>
  <si>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</si>
  <si>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</si>
  <si>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</si>
  <si>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</si>
  <si>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</si>
  <si>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</si>
  <si>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</si>
  <si>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</si>
  <si>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</si>
  <si>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</si>
  <si>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</si>
  <si>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</si>
  <si>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</si>
  <si>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</si>
  <si>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</si>
  <si>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</si>
  <si>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</si>
  <si>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</si>
  <si>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</si>
  <si>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</si>
  <si>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</si>
  <si>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</si>
  <si>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</si>
  <si>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</si>
  <si>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</si>
  <si>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</si>
  <si>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</si>
  <si>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</si>
  <si>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</si>
  <si>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</si>
  <si>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</si>
  <si>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</si>
  <si>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</si>
  <si>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</si>
  <si>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</si>
  <si>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</si>
  <si>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</si>
  <si>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</si>
  <si>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</si>
  <si>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</si>
  <si>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</si>
  <si>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</si>
  <si>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</si>
  <si>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</si>
  <si>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</si>
  <si>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</si>
  <si>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</si>
  <si>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</si>
  <si>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</si>
  <si>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</si>
  <si>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</si>
  <si>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</si>
  <si>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</si>
  <si>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</si>
  <si>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</si>
  <si>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</si>
  <si>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</si>
  <si>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</si>
  <si>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</si>
  <si>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</si>
  <si>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</si>
  <si>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</si>
  <si>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</si>
  <si>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</si>
  <si>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</si>
  <si>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</si>
  <si>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</si>
  <si>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</si>
  <si>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</si>
  <si>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</si>
  <si>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</si>
  <si>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</si>
  <si>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</si>
  <si>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</si>
  <si>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</si>
  <si>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</si>
  <si>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</si>
  <si>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</si>
  <si>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</si>
  <si>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</si>
  <si>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</si>
  <si>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</si>
  <si>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</si>
  <si>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</si>
  <si>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</si>
  <si>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</si>
  <si>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</si>
  <si>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</si>
  <si>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</si>
  <si>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</si>
  <si>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</si>
  <si>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</si>
  <si>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</si>
  <si>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</si>
  <si>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</si>
  <si>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</si>
  <si>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</si>
  <si>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</si>
  <si>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</si>
  <si>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</si>
  <si>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</si>
  <si>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</si>
  <si>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</si>
  <si>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</si>
  <si>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</si>
  <si>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</si>
  <si>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</si>
  <si>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</si>
  <si>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</si>
  <si>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</si>
  <si>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</si>
  <si>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</si>
  <si>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</si>
  <si>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</si>
  <si>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</si>
  <si>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</si>
  <si>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</si>
  <si>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</si>
  <si>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</si>
  <si>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</si>
  <si>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</si>
  <si>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</si>
  <si>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</si>
  <si>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</si>
  <si>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</si>
  <si>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</si>
  <si>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</si>
  <si>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</si>
  <si>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</si>
  <si>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</si>
  <si>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</si>
  <si>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</si>
  <si>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</si>
  <si>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</si>
  <si>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</si>
  <si>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</si>
  <si>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</si>
  <si>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</si>
  <si>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</si>
  <si>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</si>
  <si>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</si>
  <si>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</si>
  <si>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</si>
  <si>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</si>
  <si>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</si>
  <si>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</si>
  <si>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</si>
  <si>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</si>
  <si>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</si>
  <si>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</si>
  <si>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</si>
  <si>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</si>
  <si>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</si>
  <si>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</si>
  <si>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</si>
  <si>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</si>
  <si>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</si>
  <si>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</si>
  <si>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</si>
  <si>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</si>
  <si>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</si>
  <si>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</si>
  <si>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</si>
  <si>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</si>
  <si>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</si>
  <si>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</si>
  <si>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</si>
  <si>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</si>
  <si>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</si>
  <si>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</si>
  <si>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</si>
  <si>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</si>
  <si>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</si>
  <si>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</si>
  <si>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</si>
  <si>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</si>
  <si>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</si>
  <si>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</si>
  <si>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</si>
  <si>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</si>
  <si>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</si>
  <si>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</si>
  <si>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</si>
  <si>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</si>
  <si>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</si>
  <si>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</si>
  <si>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</si>
  <si>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</si>
  <si>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</si>
  <si>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</si>
  <si>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</si>
  <si>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</si>
  <si>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</si>
  <si>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</si>
  <si>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</si>
  <si>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</si>
  <si>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</si>
  <si>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</si>
  <si>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</si>
  <si>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</si>
  <si>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</si>
  <si>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</si>
  <si>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</si>
  <si>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</si>
  <si>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</si>
  <si>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</si>
  <si>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</si>
  <si>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</si>
  <si>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</si>
  <si>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</si>
  <si>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</si>
  <si>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</si>
  <si>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</si>
  <si>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</si>
  <si>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</si>
  <si>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</si>
  <si>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</si>
  <si>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</si>
  <si>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</si>
  <si>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</si>
  <si>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</si>
  <si>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</si>
  <si>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</si>
  <si>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</si>
  <si>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</si>
  <si>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</si>
  <si>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</si>
  <si>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</si>
  <si>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</si>
  <si>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</si>
  <si>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</si>
  <si>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</si>
  <si>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</si>
  <si>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</si>
  <si>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</si>
  <si>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</si>
  <si>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</si>
  <si>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</si>
  <si>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</si>
  <si>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</si>
  <si>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</si>
  <si>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</si>
  <si>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</si>
  <si>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</si>
  <si>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</si>
  <si>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</si>
  <si>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</si>
  <si>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</si>
  <si>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</si>
  <si>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</si>
  <si>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</si>
  <si>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</si>
  <si>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</si>
  <si>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</si>
  <si>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</si>
  <si>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</si>
  <si>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</si>
  <si>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</si>
  <si>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</si>
  <si>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</si>
  <si>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</si>
  <si>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</si>
  <si>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</si>
  <si>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</si>
  <si>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</si>
  <si>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</si>
  <si>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</si>
  <si>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</si>
  <si>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</si>
  <si>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</si>
  <si>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</si>
  <si>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</si>
  <si>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</si>
  <si>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</si>
  <si>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</si>
  <si>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</si>
  <si>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</si>
  <si>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</si>
  <si>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</si>
  <si>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</si>
  <si>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</si>
  <si>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</si>
  <si>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</si>
  <si>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</si>
  <si>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</si>
  <si>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</si>
  <si>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</si>
  <si>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</si>
  <si>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</si>
  <si>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</si>
  <si>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</si>
  <si>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</si>
  <si>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</si>
  <si>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</si>
  <si>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</si>
  <si>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</si>
  <si>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</si>
  <si>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</si>
  <si>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</si>
  <si>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</si>
  <si>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</si>
  <si>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</si>
  <si>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</si>
  <si>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</si>
  <si>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</si>
  <si>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</si>
  <si>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</si>
  <si>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</si>
  <si>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</si>
  <si>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</si>
  <si>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</si>
  <si>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</si>
  <si>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</si>
  <si>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</si>
  <si>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</si>
  <si>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</si>
  <si>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</si>
  <si>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</si>
  <si>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</si>
  <si>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</si>
  <si>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</si>
  <si>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</si>
  <si>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</si>
  <si>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</si>
  <si>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</si>
  <si>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</si>
  <si>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</si>
  <si>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</si>
  <si>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</si>
  <si>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</si>
  <si>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</si>
  <si>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</si>
  <si>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</si>
  <si>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</si>
  <si>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</si>
  <si>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</si>
  <si>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</si>
  <si>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</si>
  <si>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</si>
  <si>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</si>
  <si>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</si>
  <si>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</si>
  <si>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</si>
  <si>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</si>
  <si>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</si>
  <si>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</si>
  <si>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</si>
  <si>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</si>
  <si>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</si>
  <si>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</si>
  <si>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</si>
  <si>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</si>
  <si>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</si>
  <si>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</si>
  <si>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</si>
  <si>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</si>
  <si>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</si>
  <si>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</si>
  <si>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</si>
  <si>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</si>
  <si>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</si>
  <si>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</si>
  <si>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</si>
  <si>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</si>
  <si>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</si>
  <si>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</si>
  <si>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</si>
  <si>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</si>
  <si>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</si>
  <si>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</si>
  <si>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</si>
  <si>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</si>
  <si>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</si>
  <si>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</si>
  <si>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</si>
  <si>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</si>
  <si>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</si>
  <si>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</si>
  <si>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</si>
  <si>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</si>
  <si>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</si>
  <si>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</si>
  <si>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</si>
  <si>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</si>
  <si>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</si>
  <si>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</si>
  <si>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</si>
  <si>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</si>
  <si>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</si>
  <si>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</si>
  <si>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</si>
  <si>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</si>
  <si>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</si>
  <si>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</si>
  <si>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</si>
  <si>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</si>
  <si>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</si>
  <si>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</si>
  <si>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</si>
  <si>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</si>
  <si>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</si>
  <si>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</si>
  <si>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</si>
  <si>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</si>
  <si>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</si>
  <si>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</si>
  <si>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</si>
  <si>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</si>
  <si>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</si>
  <si>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</si>
  <si>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</si>
  <si>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</si>
  <si>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</si>
  <si>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</si>
  <si>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</si>
  <si>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</si>
  <si>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</si>
  <si>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</si>
  <si>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</si>
  <si>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</si>
  <si>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</si>
  <si>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</si>
  <si>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</si>
  <si>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</si>
  <si>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</si>
  <si>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</si>
  <si>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</si>
  <si>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</si>
  <si>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</si>
  <si>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</si>
  <si>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</si>
  <si>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</si>
  <si>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</si>
  <si>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</si>
  <si>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</si>
  <si>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</si>
  <si>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</si>
  <si>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</si>
  <si>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</si>
  <si>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</si>
  <si>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</si>
  <si>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</si>
  <si>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</si>
  <si>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</si>
  <si>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</si>
  <si>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</si>
  <si>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</si>
  <si>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</si>
  <si>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</si>
  <si>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</si>
  <si>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</si>
  <si>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</si>
  <si>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</si>
  <si>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</si>
  <si>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</si>
  <si>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</si>
  <si>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</si>
  <si>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</si>
  <si>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</si>
  <si>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</si>
  <si>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</si>
  <si>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</si>
  <si>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</si>
  <si>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</si>
  <si>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</si>
  <si>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</si>
  <si>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</si>
  <si>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</si>
  <si>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</si>
  <si>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</si>
  <si>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</si>
  <si>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</si>
  <si>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</si>
  <si>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</si>
  <si>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</si>
  <si>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</si>
  <si>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</si>
  <si>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</si>
  <si>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</si>
  <si>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</si>
  <si>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</si>
  <si>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</si>
  <si>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</si>
  <si>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</si>
  <si>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</si>
  <si>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</si>
  <si>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</si>
  <si>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</si>
  <si>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</si>
  <si>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</si>
  <si>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</si>
  <si>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</si>
  <si>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</si>
  <si>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</si>
  <si>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</si>
  <si>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</si>
  <si>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</si>
  <si>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</si>
  <si>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</si>
  <si>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</si>
  <si>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</si>
  <si>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</si>
  <si>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</si>
  <si>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</si>
  <si>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</si>
  <si>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</si>
  <si>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</si>
  <si>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</si>
  <si>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</si>
  <si>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</si>
  <si>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</si>
  <si>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</si>
  <si>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</si>
  <si>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</si>
  <si>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</si>
  <si>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</si>
  <si>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</si>
  <si>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</si>
  <si>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</si>
  <si>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</si>
  <si>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</si>
  <si>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</si>
  <si>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</si>
  <si>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</si>
  <si>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</si>
  <si>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</si>
  <si>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</si>
  <si>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</si>
  <si>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</si>
  <si>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</si>
  <si>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</si>
  <si>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</si>
  <si>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</si>
  <si>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</si>
  <si>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</si>
  <si>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</si>
  <si>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</si>
  <si>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</si>
  <si>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</si>
  <si>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</si>
  <si>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</si>
  <si>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</si>
  <si>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</si>
  <si>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</si>
  <si>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</si>
  <si>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</si>
  <si>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</si>
  <si>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</si>
  <si>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</si>
  <si>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</si>
  <si>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</si>
  <si>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</si>
  <si>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</si>
  <si>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</si>
  <si>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</si>
  <si>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</si>
  <si>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</si>
  <si>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</si>
  <si>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</si>
  <si>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</si>
  <si>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</si>
  <si>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</si>
  <si>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</si>
  <si>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</si>
  <si>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</si>
  <si>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</si>
  <si>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</si>
  <si>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</si>
  <si>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</si>
  <si>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</si>
  <si>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</si>
  <si>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</si>
  <si>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</si>
  <si>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</si>
  <si>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</si>
  <si>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</si>
  <si>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</si>
  <si>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</si>
  <si>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</si>
  <si>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</si>
  <si>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</si>
  <si>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</si>
  <si>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</si>
  <si>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</si>
  <si>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</si>
  <si>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</si>
  <si>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</si>
  <si>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</si>
  <si>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</si>
  <si>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</si>
  <si>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</si>
  <si>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</si>
  <si>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</si>
  <si>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</si>
  <si>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</si>
  <si>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</si>
  <si>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</si>
  <si>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</si>
  <si>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</si>
  <si>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</si>
  <si>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</si>
  <si>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</si>
  <si>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</si>
  <si>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</si>
  <si>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</si>
  <si>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</si>
  <si>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</si>
  <si>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</si>
  <si>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</si>
  <si>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</si>
  <si>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</si>
  <si>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</si>
  <si>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</si>
  <si>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</si>
  <si>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</si>
  <si>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</si>
  <si>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</si>
  <si>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</si>
  <si>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</si>
  <si>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</si>
  <si>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</si>
  <si>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</si>
  <si>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</si>
  <si>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</si>
  <si>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</si>
  <si>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</si>
  <si>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</si>
  <si>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</si>
  <si>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</si>
  <si>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</si>
  <si>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</si>
  <si>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</si>
  <si>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</si>
  <si>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</si>
  <si>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</si>
  <si>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</si>
  <si>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</si>
  <si>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</si>
  <si>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</si>
  <si>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</si>
  <si>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</si>
  <si>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</si>
  <si>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</si>
  <si>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</si>
  <si>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</si>
  <si>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</si>
  <si>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</si>
  <si>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</si>
  <si>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</si>
  <si>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</si>
  <si>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</si>
  <si>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</si>
  <si>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</si>
  <si>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</si>
  <si>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</si>
  <si>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</si>
  <si>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</si>
  <si>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</si>
  <si>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</si>
  <si>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</si>
  <si>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</si>
  <si>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</si>
  <si>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</si>
  <si>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</si>
  <si>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</si>
  <si>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</si>
  <si>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</si>
  <si>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</si>
  <si>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</si>
  <si>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</si>
  <si>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</si>
  <si>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</si>
  <si>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</si>
  <si>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</si>
  <si>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</si>
  <si>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</si>
  <si>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</si>
  <si>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</si>
  <si>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</si>
  <si>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</si>
  <si>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</si>
  <si>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</si>
  <si>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</si>
  <si>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</si>
  <si>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</si>
  <si>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</si>
  <si>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</si>
  <si>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</si>
  <si>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</si>
  <si>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</si>
  <si>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</si>
  <si>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</si>
  <si>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</si>
  <si>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</si>
  <si>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</si>
  <si>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</si>
  <si>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</si>
  <si>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</si>
  <si>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</si>
  <si>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</si>
  <si>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</si>
  <si>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</si>
  <si>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</si>
  <si>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</si>
  <si>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</si>
  <si>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</si>
  <si>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</si>
  <si>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</si>
  <si>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</si>
  <si>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</si>
  <si>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</si>
  <si>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</si>
  <si>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</si>
  <si>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</si>
  <si>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</si>
  <si>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</si>
  <si>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</si>
  <si>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</si>
  <si>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</si>
  <si>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</si>
  <si>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</si>
  <si>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</si>
  <si>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</si>
  <si>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</si>
  <si>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</si>
  <si>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</si>
  <si>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</si>
  <si>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</si>
  <si>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</si>
  <si>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</si>
  <si>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</si>
  <si>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</si>
  <si>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</si>
  <si>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</si>
  <si>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</si>
  <si>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</si>
  <si>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</si>
  <si>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</si>
  <si>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</si>
  <si>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</si>
  <si>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</si>
  <si>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</si>
  <si>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</si>
  <si>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</si>
  <si>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</si>
  <si>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</si>
  <si>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</si>
  <si>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</si>
  <si>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</si>
  <si>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</si>
  <si>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</si>
  <si>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</si>
  <si>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</si>
  <si>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</si>
  <si>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</si>
  <si>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</si>
  <si>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</si>
  <si>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</si>
  <si>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</si>
  <si>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</si>
  <si>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</si>
  <si>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</si>
  <si>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</si>
  <si>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</si>
  <si>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</si>
  <si>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</si>
  <si>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</si>
  <si>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</si>
  <si>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</si>
  <si>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</si>
  <si>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</si>
  <si>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</si>
  <si>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</si>
  <si>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</si>
  <si>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</si>
  <si>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</si>
  <si>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</si>
  <si>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</si>
  <si>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</si>
  <si>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</si>
  <si>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</si>
  <si>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</si>
  <si>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</si>
  <si>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</si>
  <si>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</si>
  <si>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</si>
  <si>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</si>
  <si>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</si>
  <si>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</si>
  <si>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</si>
  <si>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</si>
  <si>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</si>
  <si>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</si>
  <si>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</si>
  <si>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</si>
  <si>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</si>
  <si>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</si>
  <si>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</si>
  <si>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</si>
  <si>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</si>
  <si>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</si>
  <si>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</si>
  <si>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</si>
  <si>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</si>
  <si>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</si>
  <si>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</si>
  <si>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</si>
  <si>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</si>
  <si>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</si>
  <si>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</si>
  <si>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</si>
  <si>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</si>
  <si>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</si>
  <si>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</si>
  <si>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</si>
  <si>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</si>
  <si>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</si>
  <si>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</si>
  <si>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</si>
  <si>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</si>
  <si>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</si>
  <si>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</si>
  <si>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</si>
  <si>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</si>
  <si>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</si>
  <si>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</si>
  <si>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</si>
  <si>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</si>
  <si>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</si>
  <si>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</si>
  <si>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</si>
  <si>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</si>
  <si>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</si>
  <si>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</si>
  <si>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</si>
  <si>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</si>
  <si>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</si>
  <si>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</si>
  <si>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</si>
  <si>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</si>
  <si>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</si>
  <si>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</si>
  <si>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</si>
  <si>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</si>
  <si>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</si>
  <si>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</si>
  <si>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</si>
  <si>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</si>
  <si>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</si>
  <si>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</si>
  <si>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</si>
  <si>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</si>
  <si>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</si>
  <si>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</si>
  <si>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</si>
  <si>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</si>
  <si>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</si>
  <si>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</si>
  <si>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</si>
  <si>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</si>
  <si>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</si>
  <si>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</si>
  <si>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</si>
  <si>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</si>
  <si>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</si>
  <si>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</si>
  <si>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</si>
  <si>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</si>
  <si>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</si>
  <si>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</si>
  <si>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</si>
  <si>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</si>
  <si>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</si>
  <si>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</si>
  <si>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</si>
  <si>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</si>
  <si>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</si>
  <si>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</si>
  <si>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</si>
  <si>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</si>
  <si>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</si>
  <si>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</si>
  <si>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</si>
  <si>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</si>
  <si>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</si>
  <si>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</si>
  <si>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</si>
  <si>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</si>
  <si>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</si>
  <si>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</si>
  <si>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</si>
  <si>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</si>
  <si>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</si>
  <si>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</si>
  <si>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</si>
  <si>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</si>
  <si>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</si>
  <si>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</si>
  <si>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</si>
  <si>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</si>
  <si>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</si>
  <si>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</si>
  <si>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</si>
  <si>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</si>
  <si>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</si>
  <si>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</si>
  <si>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</si>
  <si>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</si>
  <si>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</si>
  <si>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</si>
  <si>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</si>
  <si>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</si>
  <si>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</si>
  <si>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</si>
  <si>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</si>
  <si>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</si>
  <si>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</si>
  <si>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</si>
  <si>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</si>
  <si>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</si>
  <si>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</si>
  <si>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</si>
  <si>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</si>
  <si>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</si>
  <si>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</si>
  <si>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</si>
  <si>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</si>
  <si>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</si>
  <si>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</si>
  <si>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</si>
  <si>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</si>
  <si>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</si>
  <si>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</si>
  <si>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</si>
  <si>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</si>
  <si>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</si>
  <si>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</si>
  <si>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</si>
  <si>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</si>
  <si>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</si>
  <si>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</si>
  <si>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</si>
  <si>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</si>
  <si>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</si>
  <si>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</si>
  <si>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</si>
  <si>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</si>
  <si>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</si>
  <si>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</si>
  <si>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</si>
  <si>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</si>
  <si>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</si>
  <si>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</si>
  <si>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</si>
  <si>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</si>
  <si>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</si>
  <si>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</si>
  <si>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</si>
  <si>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</si>
  <si>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</si>
  <si>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</si>
  <si>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</si>
  <si>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</si>
  <si>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</si>
  <si>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</si>
  <si>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</si>
  <si>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</si>
  <si>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</si>
  <si>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</si>
  <si>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</si>
  <si>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</si>
  <si>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</si>
  <si>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</si>
  <si>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</si>
  <si>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</si>
  <si>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</si>
  <si>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</si>
  <si>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</si>
  <si>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</si>
  <si>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</si>
  <si>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</si>
  <si>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</si>
  <si>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</si>
  <si>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</si>
  <si>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</si>
  <si>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</si>
  <si>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</si>
  <si>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</si>
  <si>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</si>
  <si>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</si>
  <si>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</si>
  <si>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</si>
  <si>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</si>
  <si>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</si>
  <si>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</si>
  <si>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</si>
  <si>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</si>
  <si>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</si>
  <si>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</si>
  <si>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</si>
  <si>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</si>
  <si>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</si>
  <si>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</si>
  <si>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</si>
  <si>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</si>
  <si>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</si>
  <si>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</si>
  <si>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</si>
  <si>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</si>
  <si>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</si>
  <si>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</si>
  <si>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</si>
  <si>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</si>
  <si>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</si>
  <si>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</si>
  <si>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</si>
  <si>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</si>
  <si>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</si>
  <si>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</si>
  <si>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</si>
  <si>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</si>
  <si>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</si>
  <si>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</si>
  <si>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</si>
  <si>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</si>
  <si>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</si>
  <si>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</si>
  <si>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</si>
  <si>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</si>
  <si>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</si>
  <si>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</si>
  <si>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</si>
  <si>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</si>
  <si>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</si>
  <si>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</si>
  <si>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</si>
  <si>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</si>
  <si>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</si>
  <si>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</si>
  <si>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</si>
  <si>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</si>
  <si>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</si>
  <si>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</si>
  <si>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</si>
  <si>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</si>
  <si>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</si>
  <si>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</si>
  <si>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</si>
  <si>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</si>
  <si>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</si>
  <si>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</si>
  <si>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</si>
  <si>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</si>
  <si>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</si>
  <si>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</si>
  <si>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</si>
  <si>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</si>
  <si>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</si>
  <si>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</si>
  <si>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</si>
  <si>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</si>
  <si>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</si>
  <si>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</si>
  <si>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</si>
  <si>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</si>
  <si>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</si>
  <si>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</si>
  <si>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</si>
  <si>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</si>
  <si>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</si>
  <si>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</si>
  <si>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</si>
  <si>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</si>
  <si>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</si>
  <si>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</si>
  <si>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</si>
  <si>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</si>
  <si>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</si>
  <si>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</si>
  <si>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</si>
  <si>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</si>
  <si>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</si>
  <si>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</si>
  <si>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</si>
  <si>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</si>
  <si>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</si>
  <si>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</si>
  <si>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</si>
  <si>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</si>
  <si>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</si>
  <si>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</si>
  <si>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</si>
  <si>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</si>
  <si>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</si>
  <si>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</si>
  <si>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</si>
  <si>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</si>
  <si>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</si>
  <si>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</si>
  <si>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</si>
  <si>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</si>
  <si>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</si>
  <si>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</si>
  <si>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</si>
  <si>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</si>
  <si>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</si>
  <si>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</si>
  <si>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</si>
  <si>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</si>
  <si>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</si>
  <si>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</si>
  <si>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</si>
  <si>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</si>
  <si>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</si>
  <si>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</si>
  <si>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</si>
  <si>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</si>
  <si>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</si>
  <si>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</si>
  <si>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</si>
  <si>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</si>
  <si>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</si>
  <si>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</si>
  <si>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</si>
  <si>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</si>
  <si>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</si>
  <si>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</si>
  <si>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</si>
  <si>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</si>
  <si>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</si>
  <si>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</si>
  <si>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</si>
  <si>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</si>
  <si>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</si>
  <si>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</si>
  <si>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</si>
  <si>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</si>
  <si>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</si>
  <si>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</si>
  <si>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</si>
  <si>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</si>
  <si>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</si>
  <si>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</si>
  <si>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</si>
  <si>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</si>
  <si>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</si>
  <si>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</si>
  <si>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</si>
  <si>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</si>
  <si>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</si>
  <si>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</si>
  <si>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</si>
  <si>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</si>
  <si>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</si>
  <si>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</si>
  <si>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</si>
  <si>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</si>
  <si>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</si>
  <si>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</si>
  <si>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</si>
  <si>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</si>
  <si>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</si>
  <si>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</si>
  <si>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</si>
  <si>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</si>
  <si>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</si>
  <si>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</si>
  <si>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</si>
  <si>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</si>
  <si>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</si>
  <si>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</si>
  <si>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</si>
  <si>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</si>
  <si>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</si>
  <si>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</si>
  <si>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</si>
  <si>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</si>
  <si>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</si>
  <si>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</si>
  <si>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</si>
  <si>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</si>
  <si>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</si>
  <si>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</si>
  <si>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</si>
  <si>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</si>
  <si>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</si>
  <si>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</si>
  <si>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</si>
  <si>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</si>
  <si>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</si>
  <si>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</si>
  <si>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</si>
  <si>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</si>
  <si>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</si>
  <si>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</si>
  <si>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</si>
  <si>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</si>
  <si>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</si>
  <si>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</si>
  <si>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</si>
  <si>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</si>
  <si>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</si>
  <si>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</si>
  <si>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</si>
  <si>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</si>
  <si>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</si>
  <si>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</si>
  <si>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</si>
  <si>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</si>
  <si>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</si>
  <si>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</si>
  <si>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</si>
  <si>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</si>
  <si>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</si>
  <si>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</si>
  <si>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</si>
  <si>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</si>
  <si>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</si>
  <si>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</si>
  <si>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</si>
  <si>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</si>
  <si>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</si>
  <si>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</si>
  <si>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</si>
  <si>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</si>
  <si>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</si>
  <si>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</si>
  <si>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</si>
  <si>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</si>
  <si>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</si>
  <si>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</si>
  <si>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</si>
  <si>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</si>
  <si>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</si>
  <si>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</si>
  <si>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</si>
  <si>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</si>
  <si>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</si>
  <si>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</si>
  <si>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</si>
  <si>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</si>
  <si>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</si>
  <si>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</si>
  <si>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</si>
  <si>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</si>
  <si>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</si>
  <si>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</si>
  <si>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</si>
  <si>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</si>
  <si>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</si>
  <si>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</si>
  <si>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</si>
  <si>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</si>
  <si>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</si>
  <si>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</si>
  <si>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</si>
  <si>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</si>
  <si>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</si>
  <si>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</si>
  <si>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</si>
  <si>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</si>
  <si>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</si>
  <si>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</si>
  <si>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</si>
  <si>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</si>
  <si>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</si>
  <si>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</si>
  <si>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</si>
  <si>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</si>
  <si>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</si>
  <si>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</si>
  <si>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</si>
  <si>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</si>
  <si>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</si>
  <si>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</si>
  <si>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</si>
  <si>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</si>
  <si>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</si>
  <si>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</si>
  <si>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</si>
  <si>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</si>
  <si>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</si>
  <si>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</si>
  <si>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</si>
  <si>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</si>
  <si>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</si>
  <si>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</si>
  <si>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</si>
  <si>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</si>
  <si>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</si>
  <si>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</si>
  <si>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</si>
  <si>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</si>
  <si>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</si>
  <si>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</si>
  <si>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</si>
  <si>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</si>
  <si>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</si>
  <si>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</si>
  <si>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</si>
  <si>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</si>
  <si>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</si>
  <si>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</si>
  <si>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</si>
  <si>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</si>
  <si>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</si>
  <si>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</si>
  <si>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</si>
  <si>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</si>
  <si>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</si>
  <si>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</si>
  <si>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</si>
  <si>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</si>
  <si>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</si>
  <si>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</si>
  <si>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</si>
  <si>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</si>
  <si>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</si>
  <si>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</si>
  <si>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</si>
  <si>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</si>
  <si>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</si>
  <si>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</si>
  <si>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</si>
  <si>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</si>
  <si>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</si>
  <si>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</si>
  <si>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</si>
  <si>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</si>
  <si>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</si>
  <si>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</si>
  <si>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</si>
  <si>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</si>
  <si>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</si>
  <si>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</si>
  <si>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</si>
  <si>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</si>
  <si>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</si>
  <si>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</si>
  <si>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</si>
  <si>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</si>
  <si>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</si>
  <si>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</si>
  <si>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</si>
  <si>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</si>
  <si>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</si>
  <si>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</si>
  <si>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</si>
  <si>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</si>
  <si>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</si>
  <si>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</si>
  <si>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</si>
  <si>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</si>
  <si>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</si>
  <si>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</si>
  <si>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</si>
  <si>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</si>
  <si>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</si>
  <si>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</si>
  <si>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</si>
  <si>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</si>
  <si>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</si>
  <si>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</si>
  <si>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</si>
  <si>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</si>
  <si>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</si>
  <si>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</si>
  <si>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</si>
  <si>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</si>
  <si>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</si>
  <si>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</si>
  <si>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</si>
  <si>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</si>
  <si>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</si>
  <si>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</si>
  <si>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</si>
  <si>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</si>
  <si>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</si>
  <si>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</si>
  <si>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</si>
  <si>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</si>
  <si>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</si>
  <si>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</si>
  <si>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</si>
  <si>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</si>
  <si>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</si>
  <si>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</si>
  <si>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</si>
  <si>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</si>
  <si>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</si>
  <si>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</si>
  <si>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</si>
  <si>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</si>
  <si>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</si>
  <si>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</si>
  <si>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</si>
  <si>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</si>
  <si>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</si>
  <si>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</si>
  <si>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</si>
  <si>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</si>
  <si>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</si>
  <si>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</si>
  <si>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</si>
  <si>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</si>
  <si>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</si>
  <si>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</si>
  <si>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</si>
  <si>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</si>
  <si>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</si>
  <si>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</si>
  <si>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</si>
  <si>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</si>
  <si>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</si>
  <si>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</si>
  <si>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</si>
  <si>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</si>
  <si>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</si>
  <si>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</si>
  <si>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</si>
  <si>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</si>
  <si>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</si>
  <si>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</si>
  <si>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</si>
  <si>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</si>
  <si>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</si>
  <si>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</si>
  <si>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</si>
  <si>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</si>
  <si>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</si>
  <si>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</si>
  <si>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</si>
  <si>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</si>
  <si>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</si>
  <si>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</si>
  <si>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</si>
  <si>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</si>
  <si>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</si>
  <si>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</si>
  <si>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</si>
  <si>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</si>
  <si>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</si>
  <si>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</si>
  <si>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</si>
  <si>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</si>
  <si>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</si>
  <si>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</si>
  <si>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</si>
  <si>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</si>
  <si>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</si>
  <si>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</si>
  <si>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</si>
  <si>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</si>
  <si>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</si>
  <si>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</si>
  <si>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</si>
  <si>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</si>
  <si>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</si>
  <si>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</si>
  <si>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</si>
  <si>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</si>
  <si>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</si>
  <si>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</si>
  <si>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</si>
  <si>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</si>
  <si>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</si>
  <si>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</si>
  <si>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</si>
  <si>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</si>
  <si>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</si>
  <si>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</si>
  <si>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</si>
  <si>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</si>
  <si>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</si>
  <si>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</si>
  <si>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</si>
  <si>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</si>
  <si>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</si>
  <si>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</si>
  <si>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</si>
  <si>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</si>
  <si>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</si>
  <si>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</si>
  <si>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</si>
  <si>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</si>
  <si>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</si>
  <si>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</si>
  <si>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</si>
  <si>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</si>
  <si>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</si>
  <si>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</si>
  <si>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</si>
  <si>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</si>
  <si>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</si>
  <si>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</si>
  <si>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</si>
  <si>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</si>
  <si>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</si>
  <si>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</si>
  <si>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</si>
  <si>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</si>
  <si>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</si>
  <si>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</si>
  <si>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</si>
  <si>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</si>
  <si>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</si>
  <si>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</si>
  <si>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</si>
  <si>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</si>
  <si>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</si>
  <si>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</si>
  <si>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</si>
  <si>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</si>
  <si>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</si>
  <si>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</si>
  <si>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</si>
  <si>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</si>
  <si>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</si>
  <si>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</si>
  <si>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</si>
  <si>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</si>
  <si>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</si>
  <si>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</si>
  <si>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</si>
  <si>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</si>
  <si>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</si>
  <si>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</si>
  <si>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</si>
  <si>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</si>
  <si>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</si>
  <si>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</si>
  <si>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</si>
  <si>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</si>
  <si>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</si>
  <si>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</si>
  <si>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</si>
  <si>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</si>
  <si>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</si>
  <si>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</si>
  <si>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</si>
  <si>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</si>
  <si>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</si>
  <si>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</si>
  <si>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</si>
  <si>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</si>
  <si>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</si>
  <si>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</si>
  <si>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</si>
  <si>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</si>
  <si>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</si>
  <si>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</si>
  <si>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</si>
  <si>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</si>
  <si>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</si>
  <si>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</si>
  <si>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</si>
  <si>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</si>
  <si>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</si>
  <si>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</si>
  <si>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</si>
  <si>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</si>
  <si>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</si>
  <si>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</si>
  <si>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</si>
  <si>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</si>
  <si>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</si>
  <si>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</si>
  <si>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</si>
  <si>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</si>
  <si>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</si>
  <si>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</si>
  <si>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</si>
  <si>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</si>
  <si>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</si>
  <si>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</si>
  <si>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</si>
  <si>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</si>
  <si>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</si>
  <si>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</si>
  <si>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</si>
  <si>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</si>
  <si>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</si>
  <si>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</si>
  <si>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</si>
  <si>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</si>
  <si>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</si>
  <si>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</si>
  <si>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</si>
  <si>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</si>
  <si>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</si>
  <si>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</si>
  <si>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</si>
  <si>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</si>
  <si>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</si>
  <si>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</si>
  <si>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</si>
  <si>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</si>
  <si>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</si>
  <si>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</si>
  <si>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</si>
  <si>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</si>
  <si>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</si>
  <si>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</si>
  <si>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</si>
  <si>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</si>
  <si>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</si>
  <si>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</si>
  <si>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</si>
  <si>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</si>
  <si>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</si>
  <si>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</si>
  <si>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</si>
  <si>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</si>
  <si>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</si>
  <si>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</si>
  <si>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</si>
  <si>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</si>
  <si>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</si>
  <si>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</si>
  <si>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</si>
  <si>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</si>
  <si>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</si>
  <si>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</si>
  <si>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</si>
  <si>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</si>
  <si>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</si>
  <si>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</si>
  <si>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</si>
  <si>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</si>
  <si>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</si>
  <si>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</si>
  <si>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</si>
  <si>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</si>
  <si>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</si>
  <si>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</si>
  <si>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</si>
  <si>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</si>
  <si>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</si>
  <si>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</si>
  <si>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</si>
  <si>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</si>
  <si>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</si>
  <si>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</si>
  <si>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</si>
  <si>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</si>
  <si>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</si>
  <si>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</si>
  <si>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</si>
  <si>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</si>
  <si>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</si>
  <si>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</si>
  <si>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</si>
  <si>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</si>
  <si>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</si>
  <si>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</si>
  <si>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</si>
  <si>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</si>
  <si>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</si>
  <si>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</si>
  <si>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</si>
  <si>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</si>
  <si>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</si>
  <si>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</si>
  <si>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</si>
  <si>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</si>
  <si>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</si>
  <si>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</si>
  <si>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</si>
  <si>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</si>
  <si>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</si>
  <si>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</si>
  <si>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</si>
  <si>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</si>
  <si>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</si>
  <si>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</si>
  <si>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</si>
  <si>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</si>
  <si>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</si>
  <si>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</si>
  <si>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</si>
  <si>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</si>
  <si>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</si>
  <si>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</si>
  <si>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</si>
  <si>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</si>
  <si>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</si>
  <si>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</si>
  <si>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</si>
  <si>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</si>
  <si>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</si>
  <si>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</si>
  <si>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</si>
  <si>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</si>
  <si>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</si>
  <si>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</si>
  <si>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</si>
  <si>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</si>
  <si>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</si>
  <si>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</si>
  <si>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</si>
  <si>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</si>
  <si>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</si>
  <si>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</si>
  <si>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</si>
  <si>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</si>
  <si>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</si>
  <si>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</si>
  <si>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</si>
  <si>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</si>
  <si>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</si>
  <si>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</si>
  <si>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</si>
  <si>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</si>
  <si>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</si>
  <si>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</si>
  <si>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</si>
  <si>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</si>
  <si>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</si>
  <si>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</si>
  <si>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</si>
  <si>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</si>
  <si>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</si>
  <si>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</si>
  <si>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</si>
  <si>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</si>
  <si>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</si>
  <si>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</si>
  <si>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</si>
  <si>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</si>
  <si>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</si>
  <si>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</si>
  <si>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</si>
  <si>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</si>
  <si>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</si>
  <si>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</si>
  <si>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</si>
  <si>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</si>
  <si>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</si>
  <si>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</si>
  <si>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</si>
  <si>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</si>
  <si>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</si>
  <si>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</si>
  <si>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</si>
  <si>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</si>
  <si>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</si>
  <si>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</si>
  <si>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</si>
  <si>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</si>
  <si>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</si>
  <si>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</si>
  <si>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</si>
  <si>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</si>
  <si>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</si>
  <si>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</si>
  <si>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</si>
  <si>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</si>
  <si>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</si>
  <si>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</si>
  <si>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</si>
  <si>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</si>
  <si>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</si>
  <si>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</si>
  <si>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</si>
  <si>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</si>
  <si>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</si>
  <si>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</si>
  <si>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</si>
  <si>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</si>
  <si>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</si>
  <si>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</si>
  <si>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</si>
  <si>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</si>
  <si>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</si>
  <si>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</si>
  <si>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</si>
  <si>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</si>
  <si>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</si>
  <si>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</si>
  <si>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</si>
  <si>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</si>
  <si>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</si>
  <si>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</si>
  <si>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</si>
  <si>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</si>
  <si>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</si>
  <si>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</si>
  <si>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</si>
  <si>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</si>
  <si>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</si>
  <si>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</si>
  <si>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</si>
  <si>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</si>
  <si>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</si>
  <si>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</si>
  <si>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</si>
  <si>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</si>
  <si>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</si>
  <si>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</si>
  <si>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</si>
  <si>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</si>
  <si>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</si>
  <si>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</si>
  <si>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</si>
  <si>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</si>
  <si>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</si>
  <si>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</si>
  <si>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</si>
  <si>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</si>
  <si>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</si>
  <si>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</si>
  <si>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</si>
  <si>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</si>
  <si>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</si>
  <si>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</si>
  <si>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</si>
  <si>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</si>
  <si>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</si>
  <si>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</si>
  <si>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</si>
  <si>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</si>
  <si>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</si>
  <si>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</si>
  <si>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</si>
  <si>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</si>
  <si>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</si>
  <si>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</si>
  <si>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</si>
  <si>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</si>
  <si>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</si>
  <si>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</si>
  <si>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</si>
  <si>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</si>
  <si>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</si>
  <si>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</si>
  <si>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</si>
  <si>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</si>
  <si>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</si>
  <si>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</si>
  <si>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</si>
  <si>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</si>
  <si>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</si>
  <si>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</si>
  <si>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</si>
  <si>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</si>
  <si>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</si>
  <si>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</si>
  <si>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</si>
  <si>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</si>
  <si>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</si>
  <si>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</si>
  <si>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</si>
  <si>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</si>
  <si>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</si>
  <si>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</si>
  <si>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</si>
  <si>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</si>
  <si>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</si>
  <si>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</si>
  <si>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</si>
  <si>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</si>
  <si>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</si>
  <si>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</si>
  <si>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</si>
  <si>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</si>
  <si>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</si>
  <si>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</si>
  <si>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</si>
  <si>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</si>
  <si>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</si>
  <si>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</si>
  <si>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</si>
  <si>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</si>
  <si>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</si>
  <si>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</si>
  <si>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</si>
  <si>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</si>
  <si>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</si>
  <si>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</si>
  <si>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</si>
  <si>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</si>
  <si>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</si>
  <si>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</si>
  <si>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</si>
  <si>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</si>
  <si>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</si>
  <si>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</si>
  <si>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</si>
  <si>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</si>
  <si>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</si>
  <si>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</si>
  <si>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</si>
  <si>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</si>
  <si>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</si>
  <si>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</si>
  <si>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</si>
  <si>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</si>
  <si>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</si>
  <si>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</si>
  <si>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</si>
  <si>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</si>
  <si>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</si>
  <si>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</si>
  <si>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</si>
  <si>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</si>
  <si>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</si>
  <si>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</si>
  <si>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</si>
  <si>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</si>
  <si>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</si>
  <si>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</si>
  <si>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</si>
  <si>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</si>
  <si>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</si>
  <si>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</si>
  <si>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</si>
  <si>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</si>
  <si>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</si>
  <si>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</si>
  <si>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</si>
  <si>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</si>
  <si>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</si>
  <si>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</si>
  <si>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</si>
  <si>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</si>
  <si>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</si>
  <si>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</si>
  <si>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</si>
  <si>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</si>
  <si>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</si>
  <si>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</si>
  <si>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</si>
  <si>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</si>
  <si>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</si>
  <si>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</si>
  <si>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</si>
  <si>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</si>
  <si>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</si>
  <si>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</si>
  <si>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</si>
  <si>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</si>
  <si>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</si>
  <si>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</si>
  <si>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</si>
  <si>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</si>
  <si>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</si>
  <si>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</si>
  <si>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</si>
  <si>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</si>
  <si>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</si>
  <si>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</si>
  <si>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</si>
  <si>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</si>
  <si>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</si>
  <si>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</si>
  <si>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</si>
  <si>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</si>
  <si>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</si>
  <si>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</si>
  <si>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</si>
  <si>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</si>
  <si>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</si>
  <si>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</si>
  <si>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</si>
  <si>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</si>
  <si>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</si>
  <si>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</si>
  <si>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</si>
  <si>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</si>
  <si>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</si>
  <si>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</si>
  <si>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</si>
  <si>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</si>
  <si>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</si>
  <si>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</si>
  <si>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</si>
  <si>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</si>
  <si>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</si>
  <si>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</si>
  <si>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</si>
  <si>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</si>
  <si>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</si>
  <si>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</si>
  <si>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</si>
  <si>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</si>
  <si>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</si>
  <si>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</si>
  <si>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</si>
  <si>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</si>
  <si>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</si>
  <si>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</si>
  <si>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</si>
  <si>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</si>
  <si>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</si>
  <si>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</si>
  <si>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</si>
  <si>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</si>
  <si>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</si>
  <si>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</si>
  <si>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</si>
  <si>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</si>
  <si>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</si>
  <si>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</si>
  <si>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</si>
  <si>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</si>
  <si>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</si>
  <si>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</si>
  <si>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</si>
  <si>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</si>
  <si>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</si>
  <si>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</si>
  <si>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</si>
  <si>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</si>
  <si>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</si>
  <si>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</si>
  <si>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</si>
  <si>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</si>
  <si>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</si>
  <si>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</si>
  <si>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</si>
  <si>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</si>
  <si>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</si>
  <si>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</si>
  <si>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</si>
  <si>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</si>
  <si>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</si>
  <si>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</si>
  <si>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</si>
  <si>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</si>
  <si>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</si>
  <si>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</si>
  <si>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</si>
  <si>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</si>
  <si>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</si>
  <si>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</si>
  <si>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</si>
  <si>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</si>
  <si>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</si>
  <si>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</si>
  <si>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</si>
  <si>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</si>
  <si>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</si>
  <si>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</si>
  <si>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</si>
  <si>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</si>
  <si>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</si>
  <si>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</si>
  <si>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</si>
  <si>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</si>
  <si>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</si>
  <si>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</si>
  <si>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</si>
  <si>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</si>
  <si>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</si>
  <si>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</si>
  <si>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</si>
  <si>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</si>
  <si>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</si>
  <si>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</si>
  <si>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</si>
  <si>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</si>
  <si>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</si>
  <si>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</si>
  <si>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</si>
  <si>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</si>
  <si>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</si>
  <si>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</si>
  <si>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</si>
  <si>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</si>
  <si>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</si>
  <si>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</si>
  <si>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</si>
  <si>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</si>
  <si>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</si>
  <si>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</si>
  <si>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</si>
  <si>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</si>
  <si>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</si>
  <si>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</si>
  <si>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</si>
  <si>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</si>
  <si>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</si>
  <si>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</si>
  <si>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</si>
  <si>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</si>
  <si>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</si>
  <si>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</si>
  <si>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</si>
  <si>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</si>
  <si>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</si>
  <si>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</si>
  <si>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</si>
  <si>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</si>
  <si>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</si>
  <si>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</si>
  <si>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</si>
  <si>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</si>
  <si>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</si>
  <si>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</si>
  <si>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</si>
  <si>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</si>
  <si>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</si>
  <si>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</si>
  <si>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</si>
  <si>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</si>
  <si>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</si>
  <si>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</si>
  <si>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</si>
  <si>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</si>
  <si>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</si>
  <si>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</si>
  <si>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</si>
  <si>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</si>
  <si>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</si>
  <si>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</si>
  <si>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</si>
  <si>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</si>
  <si>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</si>
  <si>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</si>
  <si>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</si>
  <si>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</si>
  <si>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</si>
  <si>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</si>
  <si>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</si>
  <si>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</si>
  <si>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</si>
  <si>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</si>
  <si>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</si>
  <si>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</si>
  <si>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</si>
  <si>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</si>
  <si>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</si>
  <si>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</si>
  <si>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</si>
  <si>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</si>
  <si>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</si>
  <si>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</si>
  <si>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</si>
  <si>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</si>
  <si>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</si>
  <si>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</si>
  <si>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</si>
  <si>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</si>
  <si>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</si>
  <si>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</si>
  <si>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</si>
  <si>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</si>
  <si>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</si>
  <si>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</si>
  <si>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</si>
  <si>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</si>
  <si>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</si>
  <si>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</si>
  <si>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</si>
  <si>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</si>
  <si>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</si>
  <si>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</si>
  <si>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</si>
  <si>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</si>
  <si>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</si>
  <si>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</si>
  <si>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</si>
  <si>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</si>
  <si>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</si>
  <si>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</si>
  <si>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</si>
  <si>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</si>
  <si>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</si>
  <si>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</si>
  <si>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</si>
  <si>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</si>
  <si>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</si>
  <si>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</si>
  <si>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</si>
  <si>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</si>
  <si>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</si>
  <si>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</si>
  <si>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</si>
  <si>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</si>
  <si>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</si>
  <si>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</si>
  <si>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</si>
  <si>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</si>
  <si>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</si>
  <si>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</si>
  <si>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</si>
  <si>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</si>
  <si>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</si>
  <si>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</si>
  <si>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</si>
  <si>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</si>
  <si>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</si>
  <si>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</si>
  <si>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</si>
  <si>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</si>
  <si>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</si>
  <si>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</si>
  <si>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</si>
  <si>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</si>
  <si>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</si>
  <si>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</si>
  <si>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</si>
  <si>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</si>
  <si>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</si>
  <si>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</si>
  <si>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</si>
  <si>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</si>
  <si>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</si>
  <si>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</si>
  <si>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</si>
  <si>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</si>
  <si>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</si>
  <si>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</si>
  <si>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</si>
  <si>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</si>
  <si>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</si>
  <si>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</si>
  <si>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</si>
  <si>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</si>
  <si>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</si>
  <si>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</si>
  <si>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</si>
  <si>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</si>
  <si>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</si>
  <si>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</si>
  <si>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</si>
  <si>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</si>
  <si>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</si>
  <si>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</si>
  <si>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</si>
  <si>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</si>
  <si>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</si>
  <si>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</si>
  <si>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</si>
  <si>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</si>
  <si>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</si>
  <si>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</si>
  <si>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</si>
  <si>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</si>
  <si>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</si>
  <si>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</si>
  <si>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</si>
  <si>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</si>
  <si>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</si>
  <si>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</si>
  <si>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</si>
  <si>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</si>
  <si>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</si>
  <si>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</si>
  <si>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</si>
  <si>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</si>
  <si>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</si>
  <si>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</si>
  <si>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</si>
  <si>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</si>
  <si>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</si>
  <si>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</si>
  <si>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</si>
  <si>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</si>
  <si>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</si>
  <si>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</si>
  <si>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</si>
  <si>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</si>
  <si>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</si>
  <si>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</si>
  <si>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</si>
  <si>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</si>
  <si>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</si>
  <si>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</si>
  <si>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</si>
  <si>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</si>
  <si>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</si>
  <si>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</si>
  <si>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</si>
  <si>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</si>
  <si>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</si>
  <si>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</si>
  <si>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</si>
  <si>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</si>
  <si>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</si>
  <si>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</si>
  <si>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</si>
  <si>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</si>
  <si>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</si>
  <si>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</si>
  <si>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</si>
  <si>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</si>
  <si>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</si>
  <si>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</si>
  <si>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</si>
  <si>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</si>
  <si>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</si>
  <si>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</si>
  <si>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</si>
  <si>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</si>
  <si>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</si>
  <si>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</si>
  <si>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PCM-20251107-00001163</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</si>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</sst>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305.91367407407233</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45968.862099999998</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45968.862099999998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45968.862099999998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45968.862099999998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45968.862099999998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45968.862099999998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45968.862099999998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45968.862099999998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45968.862099999998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45968.862099999998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45968.862099999998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45968.862099999998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45968.862099999998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45968.862099999998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45968.862099999998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45968.862099999998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45968.862099999998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45968.862099999998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45968.862099999998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45968.862099999998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45968.862099999998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45968.862099999998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45968.862099999998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45968.862099999998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45968.862099999998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45968.862099999998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45968.862099999998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45968.862099999998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45968.862099999998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45968.862099999998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45968.862099999998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45968.862099999998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45968.862099999998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45968.862099999998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45968.862099999998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45968.862099999998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45968.862099999998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45968.862099999998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45968.862099999998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45968.862099999998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45968.862099999998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45968.862099999998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45968.862099999998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45968.862099999998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45968.862099999998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45968.862099999998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45968.862099999998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45968.862099999998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45968.862099999998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45968.862099999998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45968.862099999998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45968.862099999998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45968.862099999998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45968.862099999998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45968.862099999998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45968.862099999998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45968.862099999998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45968.862099999998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45968.862099999998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45968.862099999998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45968.862099999998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45968.862099999998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45968.862099999998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45968.862099999998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45968.862099999998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45968.862099999998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45968.862099999998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45968.862099999998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45968.862099999998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45968.862099999998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45968.862099999998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45968.862099999998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45968.862099999998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45968.862099999998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45968.862099999998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45968.862099999998</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45968.862099999998</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143.862262037037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45968.862099999998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45968.862099999998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45968.862099999998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45968.862099999998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45968.862099999998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45968.862099999998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45968.862099999998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45968.862099999998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R2</v>
      </c>
      <c r="C12" s="18"/>
      <c r="D12" s="18" t="s">
        <v>24493</v>
      </c>
      <c r="E12" s="103"/>
      <c r="F12" s="104"/>
      <c r="G12" s="105">
        <f ca="1">IFERROR(NOW()-F12,"-")</f>
        <v>45968.862099999998</v>
      </c>
      <c r="H12" s="104"/>
      <c r="I12" s="18" t="str">
        <f>IFERROR(VLOOKUP(D12,DB!A:F,6,0),"")</f>
        <v>SCECO</v>
      </c>
      <c r="J12" s="18" t="str">
        <f>IFERROR(VLOOKUP(D12,DB!A:G,7,0),"")</f>
        <v>Vandalized</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45968.862099999998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45968.862099999998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45968.862099999998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45968.862099999998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45968.862099999998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45968.862099999998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45968.862099999998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45968.862099999998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45968.862099999998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45968.862099999998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45968.862099999998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45968.862099999998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45968.862099999998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45968.862099999998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45968.862099999998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45968.862099999998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45968.862099999998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45968.862099999998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45968.862099999998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45968.862099999998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45968.862099999998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45968.862099999998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45968.862099999998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45968.862099999998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45968.862099999998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45968.862099999998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45968.862099999998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45968.862099999998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45968.862099999998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45968.862099999998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45968.862099999998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45968.862099999998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45968.862099999998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45968.862099999998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45968.862099999998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45968.862099999998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45968.862099999998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45968.862099999998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45968.862099999998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45968.862099999998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45968.862099999998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45968.862099999998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45968.862099999998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45968.862099999998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45968.862099999998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45968.862099999998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45968.862099999998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45968.862099999998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45968.862099999998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45968.862099999998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45968.862099999998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45968.862099999998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45968.862099999998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45968.862099999998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45968.862099999998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45968.862099999998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45968.862099999998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45968.862099999998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45968.862099999998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45968.862099999998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45968.862099999998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45968.862099999998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45968.862099999998</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45968.862099999998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45968.862099999998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45968.862099999998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45968.862099999998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45968.862099999998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45968.862099999998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45968.862099999998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45968.862099999998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45968.862099999998</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45968.862099999998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45968.862099999998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45968.862099999998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45968.862099999998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45968.862099999998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45968.862099999998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45968.862099999998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45968.862099999998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45968.862099999998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45968.862099999998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45968.862099999998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45968.862099999998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45968.862099999998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45968.862099999998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45968.862099999998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45968.862099999998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45968.862099999998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45968.862099999998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45968.862099999998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45968.862099999998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45968.862099999998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45968.862099999998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45968.862099999998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45968.862099999998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45968.862099999998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45968.862099999998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45968.862099999998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45968.862099999998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45968.862099999998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45968.862099999998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45968.862099999998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45968.862099999998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45968.862099999998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45968.862099999998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45968.862099999998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45968.862099999998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45968.862099999998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45968.862099999998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45968.862099999998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45968.862099999998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45968.862099999998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45968.862099999998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45968.862099999998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45968.862099999998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45968.862099999998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45968.862099999998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45968.862099999998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45968.862099999998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45968.862099999998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45968.862099999998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45968.862099999998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45968.862099999998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45968.862099999998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45968.862099999998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45968.862099999998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45968.862099999998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45968.862099999998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45968.862099999998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45968.862099999998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45968.862099999998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45968.862099999998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45968.862099999998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45968.862099999998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45968.862099999998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45968.862099999998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45968.862099999998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45968.862099999998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45968.862099999998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45968.862099999998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45968.862099999998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45968.862099999998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45968.862099999998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45968.862099999998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45968.862099999998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45968.862099999998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45968.862099999998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45968.862099999998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45968.862099999998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45968.862099999998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45968.862099999998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45968.862099999998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45968.862099999998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45968.862099999998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45968.862099999998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45968.862099999998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45968.862099999998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45968.862099999998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45968.862099999998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45968.862099999998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45968.862099999998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45968.862099999998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45968.862099999998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45968.862099999998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45968.862099999998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45968.862099999998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45968.862099999998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45968.862099999998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45968.862099999998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45968.862099999998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45968.862099999998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45968.862099999998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45968.862099999998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45968.862099999998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45968.862099999998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45968.862099999998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45968.862099999998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45968.862099999998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45968.862099999998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45968.862099999998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45968.862099999998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45968.862099999998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45968.862099999998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45968.862099999998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45968.862099999998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45968.862099999998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45968.862099999998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45968.862099999998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45968.862099999998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45968.862099999998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45968.862099999998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45968.862099999998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45968.862099999998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45968.862099999998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45968.862099999998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45968.862099999998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45968.862099999998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45968.862099999998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45968.862099999998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45968.862099999998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45968.862099999998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45968.862099999998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45968.862099999998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45968.862099999998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45968.862099999998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45968.862099999998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45968.862099999998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45968.862099999998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45968.862099999998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45968.862099999998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45968.862099999998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45968.862099999998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45968.862099999998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45968.862099999998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45968.862099999998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45968.862099999998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45968.862099999998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45968.862099999998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45968.862099999998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45968.862099999998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45968.862099999998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45968.862099999998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45968.862099999998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45968.862099999998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45968.862099999998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45968.862099999998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45968.862099999998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45968.862099999998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45968.862099999998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45968.862099999998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45968.862099999998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45968.862099999998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45968.862099999998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45968.862099999998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45968.862099999998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45968.862099999998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45968.862099999998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45968.862099999998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45968.862099999998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45968.862099999998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45968.862099999998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45968.862099999998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45968.862099999998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45968.862099999998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45968.862099999998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45968.862099999998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45968.862099999998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45968.862099999998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45968.862099999998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45968.862099999998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45968.862099999998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45968.862099999998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45968.862099999998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45968.862099999998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45968.862099999998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45968.862099999998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45968.862099999998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45968.862099999998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45968.862099999998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45968.862099999998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45968.862099999998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45968.862099999998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45968.862099999998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45968.862099999998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45968.862099999998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45968.862099999998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45968.862099999998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45968.862099999998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45968.862099999998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45968.862099999998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45968.862099999998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45968.862099999998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45968.862099999998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45968.862099999998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45968.862099999998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45968.862099999998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45968.862099999998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45968.862099999998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45968.862099999998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45968.862099999998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45968.862099999998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45968.862099999998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45968.862099999998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45968.862099999998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45968.862099999998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45968.862099999998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45968.862099999998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45968.862099999998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45968.862099999998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45968.862099999998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45968.862099999998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45968.862099999998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45968.862099999998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45968.862099999998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45968.862099999998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45968.862099999998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45968.862099999998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45968.862099999998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45968.862099999998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45968.862099999998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45968.862099999998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45968.862099999998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45968.862099999998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45968.862099999998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45968.862099999998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45968.862099999998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45968.862099999998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45968.862099999998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45968.862099999998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45968.862099999998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45968.862099999998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45968.862099999998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45968.862099999998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45968.862099999998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45968.862099999998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45968.862099999998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45968.862099999998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45968.862099999998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45968.862099999998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45968.862099999998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45968.862099999998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45968.862099999998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45968.862099999998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45968.862099999998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45968.862099999998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45968.862099999998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45968.862099999998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45968.862099999998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45968.862099999998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45968.862099999998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45968.862099999998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45968.862099999998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45968.862099999998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45968.862099999998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45968.862099999998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45968.862099999998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45968.862099999998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45968.862099999998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45968.862099999998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45968.862099999998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45968.862099999998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45968.862099999998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45968.862099999998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45968.862099999998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45968.862099999998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45968.862099999998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45968.862099999998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45968.862099999998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45968.862099999998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45968.862099999998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45968.862099999998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45968.862099999998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45968.862099999998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45968.862099999998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45968.862099999998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45968.862099999998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45968.862099999998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45968.862099999998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45968.862099999998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45968.862099999998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45968.862099999998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45968.862099999998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45968.862099999998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45968.862099999998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45968.862099999998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45968.862099999998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45968.862099999998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45968.862099999998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45968.862099999998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45968.862099999998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45968.862099999998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45968.862099999998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45968.862099999998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45968.862099999998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45968.862099999998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45968.862099999998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45968.862099999998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45968.862099999998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45968.862099999998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45968.862099999998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45968.862099999998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45968.862099999998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45968.862099999998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45968.862099999998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45968.862099999998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45968.862099999998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45968.862099999998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45968.862099999998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45968.862099999998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45968.862099999998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45968.862099999998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45968.862099999998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45968.862099999998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45968.862099999998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45968.862099999998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45968.862099999998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45968.862099999998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45968.862099999998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45968.862099999998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45968.862099999998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45968.862099999998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45968.862099999998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45968.862099999998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45968.862099999998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45968.862099999998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45968.862099999998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45968.862099999998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45968.862099999998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45968.862099999998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45968.862099999998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45968.862099999998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45968.862099999998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45968.862099999998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45968.862099999998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45968.862099999998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45968.862099999998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45968.862099999998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45968.862099999998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45968.862099999998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45968.862099999998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45968.862099999998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45968.862099999998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45968.862099999998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45968.862099999998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45968.862099999998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45968.862099999998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45968.862099999998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45968.862099999998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45968.862099999998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45968.862099999998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45968.862099999998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45968.862099999998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45968.862099999998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45968.862099999998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45968.862099999998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45968.862099999998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45968.862099999998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45968.862099999998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45968.862099999998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45968.862099999998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45968.862099999998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45968.862099999998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45968.862099999998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45968.862099999998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45968.862099999998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45968.862099999998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45968.862099999998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45968.862099999998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45968.862099999998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45968.862099999998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45968.862099999998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45968.862099999998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45968.862099999998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45968.862099999998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45968.862099999998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45968.862099999998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45968.862099999998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45968.862099999998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45968.862099999998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45968.862099999998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45968.862099999998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45968.862099999998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45968.862099999998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45968.862099999998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45968.862099999998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45968.862099999998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45968.862099999998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45968.862099999998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45968.862099999998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45968.862099999998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45968.862099999998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45968.862099999998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45968.862099999998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45968.862099999998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45968.862099999998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45968.862099999998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45968.862099999998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45968.862099999998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45968.862099999998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45968.862099999998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45968.862099999998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45968.862099999998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45968.862099999998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45968.862099999998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45968.862099999998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45968.862099999998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45968.862099999998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45968.862099999998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45968.862099999998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45968.862099999998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45968.862099999998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45968.862099999998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45968.862099999998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45968.862099999998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45968.862099999998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45968.862099999998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45968.862099999998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45968.862099999998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45968.862099999998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45968.862099999998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45968.862099999998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45968.862099999998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45968.862099999998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45968.862099999998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45968.862099999998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45968.862099999998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45968.862099999998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45968.862099999998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45968.862099999998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45968.862099999998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45968.862099999998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45968.862099999998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45968.862099999998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45968.862099999998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45968.862099999998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45968.862099999998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45968.862099999998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45968.862099999998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45968.862099999998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45968.862099999998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45968.862099999998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45968.862099999998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45968.862099999998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45968.862099999998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45968.862099999998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45968.862099999998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45968.862099999998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45968.862099999998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45968.862099999998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45968.862099999998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45968.862099999998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45968.862099999998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45968.862099999998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45968.862099999998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45968.862099999998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45968.862099999998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45968.862099999998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45968.862099999998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45968.862099999998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45968.862099999998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45968.862099999998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45968.862099999998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45968.862099999998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45968.862099999998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45968.862099999998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45968.862099999998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45968.862099999998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45968.862099999998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45968.862099999998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45968.862099999998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45968.862099999998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45968.862099999998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45968.862099999998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45968.862099999998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45968.862099999998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45968.862099999998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45968.862099999998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45968.862099999998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45968.862099999998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45968.862099999998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45968.862099999998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45968.862099999998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45968.862099999998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45968.862099999998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45968.862099999998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45968.862099999998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45968.862099999998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45968.862099999998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45968.862099999998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45968.862099999998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45968.862099999998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45968.862099999998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45968.862099999998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45968.862099999998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45968.862099999998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45968.862099999998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45968.862099999998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45968.862099999998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45968.862099999998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45968.862099999998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45968.862099999998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45968.862099999998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45968.862099999998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45968.862099999998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45968.862099999998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45968.862099999998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45968.862099999998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45968.862099999998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45968.862099999998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45968.862099999998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45968.862099999998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45968.862099999998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45968.862099999998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45968.862099999998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45968.862099999998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45968.862099999998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45968.862099999998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45968.862099999998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45968.862099999998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45968.862099999998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45968.862099999998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45968.862099999998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45968.862099999998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45968.862099999998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45968.862099999998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45968.862099999998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45968.862099999998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45968.862099999998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45968.862099999998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45968.862099999998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45968.862099999998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45968.862099999998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45968.862099999998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45968.862099999998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45968.862099999998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45968.862099999998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45968.862099999998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45968.862099999998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45968.862099999998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45968.862099999998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45968.862099999998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45968.862099999998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45968.862099999998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45968.862099999998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45968.862099999998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45968.862099999998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45968.862099999998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45968.862099999998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45968.862099999998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45968.862099999998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45968.862099999998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45968.862099999998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45968.862099999998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45968.862099999998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45968.862099999998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45968.862099999998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45968.862099999998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45968.862099999998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45968.862099999998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45968.862099999998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45968.862099999998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45968.862099999998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45968.862099999998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45968.862099999998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45968.862099999998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45968.862099999998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45968.862099999998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45968.862099999998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45968.862099999998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45968.862099999998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45968.862099999998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45968.862099999998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45968.862099999998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45968.862099999998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45968.862099999998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45968.862099999998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45968.862099999998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45968.862099999998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45968.862099999998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45968.862099999998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45968.862099999998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45968.862099999998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45968.862099999998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45968.862099999998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45968.862099999998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45968.862099999998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45968.862099999998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45968.862099999998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45968.862099999998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45968.862099999998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45968.862099999998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45968.862099999998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45968.862099999998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45968.862099999998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45968.862099999998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45968.862099999998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45968.862099999998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45968.862099999998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45968.862099999998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45968.862099999998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45968.862099999998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45968.862099999998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45968.862099999998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45968.862099999998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45968.862099999998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45968.862099999998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45968.862099999998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45968.862099999998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45968.862099999998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45968.862099999998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45968.862099999998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45968.862099999998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45968.862099999998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45968.862099999998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45968.862099999998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45968.862099999998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45968.862099999998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45968.862099999998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45968.862099999998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45968.862099999998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45968.862099999998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45968.862099999998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45968.862099999998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45968.862099999998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45968.862099999998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45968.862099999998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45968.862099999998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45968.862099999998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45968.862099999998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45968.862099999998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45968.862099999998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45968.862099999998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45968.862099999998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45968.862099999998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45968.862099999998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45968.862099999998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45968.862099999998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45968.862099999998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45968.862099999998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45968.862099999998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45968.862099999998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45968.862099999998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45968.862099999998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45968.862099999998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45968.862099999998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45968.862099999998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45968.862099999998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45968.862099999998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45968.862099999998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45968.862099999998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45968.862099999998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45968.862099999998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45968.862099999998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45968.862099999998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45968.862099999998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45968.862099999998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45968.862099999998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45968.862099999998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45968.862099999998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45968.862099999998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45968.862099999998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45968.862099999998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45968.862099999998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45968.862099999998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45968.862099999998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45968.862099999998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45968.862099999998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45968.862099999998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45968.862099999998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45968.862099999998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45968.862099999998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45968.862099999998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45968.862099999998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45968.862099999998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45968.862099999998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45968.862099999998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45968.862099999998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45968.862099999998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45968.862099999998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45968.862099999998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45968.862099999998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45968.862099999998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45968.862099999998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45968.862099999998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45968.862099999998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45968.862099999998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45968.862099999998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45968.862099999998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45968.862099999998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45968.862099999998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45968.862099999998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45968.862099999998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45968.862099999998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45968.862099999998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45968.862099999998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45968.862099999998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45968.862099999998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45968.862099999998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45968.862099999998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45968.862099999998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45968.862099999998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45968.862099999998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45968.862099999998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45968.862099999998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45968.862099999998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45968.862099999998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45968.862099999998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45968.862099999998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45968.862099999998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45968.862099999998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45968.862099999998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45968.862099999998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45968.862099999998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45968.862099999998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45968.862099999998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45968.862099999998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45968.862099999998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45968.862099999998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45968.862099999998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45968.862099999998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45968.862099999998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45968.862099999998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45968.862099999998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45968.862099999998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45968.862099999998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45968.862099999998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45968.862099999998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45968.862099999998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45968.862099999998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45968.862099999998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45968.862099999998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45968.862099999998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45968.862099999998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45968.862099999998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45968.862099999998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45968.862099999998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45968.862099999998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45968.862099999998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45968.862099999998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45968.862099999998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45968.862099999998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45968.862099999998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45968.862099999998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45968.862099999998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45968.862099999998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45968.862099999998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45968.862099999998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45968.862099999998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45968.862099999998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45968.862099999998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45968.862099999998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45968.862099999998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45968.862099999998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45968.862099999998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45968.862099999998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45968.862099999998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45968.862099999998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45968.862099999998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45968.862099999998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45968.862099999998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45968.862099999998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45968.862099999998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45968.862099999998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45968.862099999998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45968.862099999998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45968.862099999998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45968.862099999998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45968.862099999998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45968.862099999998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45968.862099999998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45968.862099999998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45968.862099999998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45968.862099999998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45968.862099999998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45968.862099999998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45968.862099999998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45968.862099999998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45968.862099999998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45968.862099999998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45968.862099999998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45968.862099999998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45968.862099999998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45968.862099999998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45968.862099999998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45968.862099999998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45968.862099999998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45968.862099999998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45968.862099999998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45968.862099999998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45968.862099999998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45968.862099999998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45968.862099999998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45968.862099999998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45968.862099999998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45968.862099999998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45968.862099999998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45968.862099999998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45968.862099999998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45968.862099999998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45968.862099999998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45968.862099999998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45968.862099999998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45968.862099999998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45968.862099999998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45968.862099999998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45968.862099999998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45968.862099999998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45968.862099999998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45968.862099999998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45968.862099999998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45968.862099999998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45968.862099999998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45968.862099999998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45968.862099999998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45968.862099999998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45968.862099999998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45968.862099999998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45968.862099999998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45968.862099999998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45968.862099999998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45968.862099999998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45968.862099999998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45968.862099999998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45968.862099999998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45968.862099999998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45968.862099999998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45968.862099999998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45968.862099999998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45968.862099999998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45968.862099999998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45968.862099999998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45968.862099999998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45968.862099999998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45968.862099999998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45968.862099999998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45968.862099999998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45968.862099999998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45968.862099999998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45968.862099999998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45968.862099999998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45968.862099999998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45968.862099999998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45968.862099999998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45968.862099999998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45968.862099999998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45968.862099999998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45968.862099999998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45968.862099999998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45968.862099999998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45968.862099999998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45968.862099999998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45968.862099999998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45968.862099999998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45968.862099999998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45968.862099999998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45968.862099999998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45968.862099999998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45968.862099999998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45968.862099999998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45968.862099999998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45968.862099999998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45968.862099999998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45968.862099999998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45968.862099999998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45968.862099999998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45968.862099999998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45968.862099999998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45968.862099999998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45968.862099999998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45968.862099999998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45968.862099999998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45968.862099999998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45968.862099999998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45968.862099999998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45968.862099999998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45968.862099999998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45968.862099999998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45968.862099999998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45968.862099999998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45968.862099999998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45968.862099999998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45968.862099999998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45968.862099999998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45968.862099999998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45968.862099999998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45968.862099999998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45968.862099999998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45968.862099999998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45968.862099999998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45968.862099999998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45968.862099999998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45968.862099999998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45968.862099999998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45968.862099999998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45968.862099999998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45968.862099999998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45968.862099999998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45968.862099999998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45968.862099999998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45968.862099999998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45968.862099999998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45968.862099999998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45968.862099999998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45968.862099999998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45968.862099999998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45968.862099999998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45968.862099999998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45968.862099999998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45968.862099999998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45968.862099999998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45968.862099999998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45968.862099999998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45968.862099999998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45968.862099999998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45968.862099999998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45968.862099999998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45968.862099999998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45968.862099999998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45968.862099999998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45968.862099999998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45968.862099999998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45968.862099999998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45968.862099999998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45968.862099999998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45968.862099999998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45968.862099999998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45968.862099999998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45968.862099999998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45968.862099999998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45968.862099999998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45968.862099999998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45968.862099999998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45968.862099999998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45968.862099999998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45968.862099999998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45968.862099999998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45968.862099999998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45968.862099999998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45968.862099999998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45968.862099999998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45968.862099999998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45968.862099999998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45968.862099999998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45968.862099999998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45968.862099999998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45968.862099999998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45968.862099999998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45968.862099999998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45968.862099999998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45968.862099999998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45968.862099999998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45968.862099999998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45968.862099999998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45968.862099999998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45968.862099999998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45968.862099999998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45968.862099999998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45968.862099999998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45968.862099999998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45968.862099999998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45968.862099999998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45968.862099999998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45968.862099999998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45968.862099999998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45968.862099999998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45968.862099999998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45968.862099999998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45968.862099999998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45968.862099999998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45968.862099999998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45968.862099999998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45968.862099999998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45968.862099999998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45968.862099999998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45968.862099999998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45968.862099999998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45968.862099999998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45968.862099999998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45968.862099999998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45968.862099999998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45968.862099999998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45968.862099999998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45968.862099999998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45968.862099999998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45968.862099999998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45968.862099999998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45968.862099999998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45968.862099999998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45968.862099999998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45968.862099999998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45968.862099999998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45968.862099999998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45968.862099999998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45968.862099999998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45968.862099999998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45968.862099999998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45968.862099999998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45968.862099999998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45968.862099999998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45968.862099999998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45968.862099999998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45968.862099999998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45968.862099999998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45968.862099999998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45968.862099999998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45968.862099999998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45968.862099999998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45968.862099999998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45968.862099999998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45968.862099999998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45968.862099999998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45968.862099999998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45968.862099999998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45968.862099999998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45968.862099999998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45968.862099999998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45968.862099999998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45968.862099999998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45968.862099999998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45968.862099999998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45968.862099999998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45968.862099999998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45968.862099999998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45968.862099999998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45968.862099999998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45968.862099999998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45968.862099999998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45968.862099999998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45968.862099999998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45968.862099999998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45968.862099999998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45968.862099999998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45968.862099999998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45968.862099999998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45968.862099999998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45968.862099999998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45968.862099999998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45968.862099999998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45968.862099999998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45968.862099999998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45968.862099999998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45968.862099999998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tabSelected="1"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265.38138240740227</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1</v>
      </c>
      <c r="D3" s="92" t="s">
        <v>36067</v>
      </c>
      <c r="E3" s="95" t="s">
        <v>39021</v>
      </c>
      <c r="F3" s="112">
        <v>45968.861504629633</v>
      </c>
      <c r="G3" s="113">
        <f ca="1">IFERROR(NOW()-F3,"")</f>
        <v>5.9537036577239633E-4</v>
      </c>
      <c r="H3" s="112">
        <v>45968.846226851849</v>
      </c>
      <c r="I3" s="108" t="str">
        <f>IFERROR(VLOOKUP(D3,DB!A:F,6,0),"")</f>
        <v>SCECO</v>
      </c>
      <c r="J3" s="150" t="str">
        <f>IFERROR(VLOOKUP(D3,DB!A:G,7,0),"")</f>
        <v>Dead</v>
      </c>
      <c r="K3" s="114" t="s">
        <v>39112</v>
      </c>
      <c r="L3" s="110" t="str">
        <f>IFERROR(VLOOKUP(D3,DB!A:I,9,0),"")</f>
        <v>Latis</v>
      </c>
    </row>
    <row r="4" spans="1:16" ht="15" customHeight="1">
      <c r="A4" s="108"/>
      <c r="B4" s="108" t="str">
        <f>IFERROR(VLOOKUP(D4,DB!A:K,11,0),"")</f>
        <v/>
      </c>
      <c r="C4" s="109"/>
      <c r="D4" s="92"/>
      <c r="E4" s="111"/>
      <c r="F4" s="112"/>
      <c r="G4" s="113">
        <f ca="1">IFERROR(NOW()-F4,"")</f>
        <v>45968.862099999998</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45968.862099999998</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45968.862099999998</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45968.862099999998</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45968.862099999998</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45968.862099999998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45968.862099999998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45968.862099999998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45968.862099999998</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45968.862099999998</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45968.862099999998</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45968.862099999998</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45968.862099999998</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45968.862099999998</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45968.862099999998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45968.862099999998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45968.862099999998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45968.862099999998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45968.862099999998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45968.862099999998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45968.862099999998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45968.862099999998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45968.862099999998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45968.862099999998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45968.862099999998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45968.862099999998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45968.862099999998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45968.862099999998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45968.862099999998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45968.862099999998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45968.862099999998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45968.862099999998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45968.862099999998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45968.862099999998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45968.862099999998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45968.862099999998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45968.862099999998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45968.862099999998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45968.862099999998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45968.862099999998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45968.862099999998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45968.862099999998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45968.862099999998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45968.862099999998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45968.862099999998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45968.862099999998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45968.862099999998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45968.862099999998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45968.862099999998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45968.862099999998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45968.862099999998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45968.862099999998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45968.862099999998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45968.862099999998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45968.862099999998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45968.862099999998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45968.862099999998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45968.862099999998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45968.862099999998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45968.862099999998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45968.862099999998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45968.862099999998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45968.862099999998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45968.862099999998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45968.862099999998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45968.862099999998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45968.862099999998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45968.862099999998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45968.862099999998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45968.862099999998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45968.862099999998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45968.862099999998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45968.862099999998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45968.862099999998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45968.862099999998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45968.862099999998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45968.862099999998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45968.862099999998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45968.862099999998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45968.862099999998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45968.862099999998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45968.862099999998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45968.862099999998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45968.862099999998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45968.862099999998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45968.862099999998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45968.862099999998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45968.862099999998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45968.862099999998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45968.862099999998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45968.862099999998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45968.862099999998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45968.862099999998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45968.862099999998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45968.862099999998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45968.862099999998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45968.862099999998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45968.862099999998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45968.862099999998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45968.862099999998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45968.862099999998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45968.862099999998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45968.862099999998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45968.862099999998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45968.862099999998</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77.030039814810152</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42.673222685181827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20.200988888886059</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07" t="s">
        <v>39021</v>
      </c>
      <c r="F5" s="132">
        <v>45968.848599537036</v>
      </c>
      <c r="G5" s="133">
        <f ca="1">IFERROR(NOW()-F5,"")</f>
        <v>1.3500462962838355E-2</v>
      </c>
      <c r="H5" s="132">
        <v>45968.827465277776</v>
      </c>
      <c r="I5" s="131" t="str">
        <f>IFERROR(VLOOKUP(D5,DB!A:F,6,0),"")</f>
        <v>SCECO</v>
      </c>
      <c r="J5" s="131" t="str">
        <f>IFERROR(VLOOKUP(D5,DB!A:G,7,0),"")</f>
        <v>Dead</v>
      </c>
      <c r="K5" s="131" t="s">
        <v>39120</v>
      </c>
      <c r="L5" s="131" t="str">
        <f>IFERROR(VLOOKUP(D5,DB!A:I,9,0),"")</f>
        <v>Latis</v>
      </c>
    </row>
    <row r="6" spans="1:13" ht="15">
      <c r="A6" s="131"/>
      <c r="B6" s="131" t="str">
        <f>IFERROR(VLOOKUP(D6,DB!A:K,11,0),"")</f>
        <v/>
      </c>
      <c r="C6" s="131"/>
      <c r="D6" s="131"/>
      <c r="E6" s="131"/>
      <c r="F6" s="131"/>
      <c r="G6" s="131">
        <f ca="1">IFERROR(NOW()-F6,"")</f>
        <v>45968.862099999998</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45968.862099999998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45968.862099999998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45968.862099999998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45968.862099999998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45968.862099999998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45968.862099999998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45968.862099999998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45968.862099999998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45968.862099999998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45968.862099999998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45968.862099999998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45968.862099999998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45968.862099999998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45968.862099999998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45968.862099999998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45968.862099999998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45968.862099999998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45968.862099999998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45968.862099999998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45968.862099999998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45968.862099999998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45968.862099999998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45968.862099999998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45968.862099999998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45968.862099999998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45968.862099999998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45968.862099999998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45968.862099999998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45968.862099999998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45968.862099999998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45968.862099999998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45968.862099999998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45968.862099999998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45968.862099999998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45968.862099999998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45968.862099999998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45968.862099999998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45968.862099999998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45968.862099999998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45968.862099999998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45968.862099999998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45968.862099999998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45968.862099999998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45968.862099999998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45968.862099999998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45968.862099999998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45968.862099999998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45968.862099999998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45968.862099999998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45968.862099999998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45968.862099999998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45968.862099999998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45968.862099999998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45968.862099999998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45968.862099999998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45968.862099999998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45968.862099999998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45968.862099999998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45968.862099999998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45968.862099999998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45968.862099999998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45968.862099999998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45968.862099999998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45968.862099999998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45968.862099999998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45968.862099999998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45968.862099999998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45968.862099999998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45968.862099999998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45968.862099999998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45968.862099999998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45968.862099999998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45968.862099999998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45968.862099999998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45968.862099999998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45968.862099999998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45968.862099999998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45968.862099999998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45968.862099999998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45968.862099999998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45968.862099999998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45968.862099999998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45968.862099999998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45968.862099999998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45968.862099999998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45968.862099999998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45968.862099999998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45968.862099999998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45968.862099999998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45968.862099999998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45968.862099999998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45968.862099999998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45968.862099999998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45968.862099999998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45968.862099999998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45968.862099999998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45968.862099999998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45968.862099999998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45968.862099999998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45968.862099999998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45968.862099999998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45968.862099999998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45968.862099999998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45968.862099999998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45968.862099999998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45968.862099999998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45968.862099999998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45968.862099999998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45968.862099999998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45968.862099999998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45968.862099999998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45968.862099999998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45968.862099999998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45968.862099999998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45968.862099999998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45968.862099999998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45968.862099999998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45968.862099999998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45968.862099999998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45968.862099999998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45968.862099999998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45968.862099999998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45968.862099999998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45968.862099999998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45968.862099999998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45968.862099999998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45968.862099999998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45968.862099999998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45968.862099999998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45968.862099999998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45968.862099999998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45968.862099999998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45968.862099999998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45968.862099999998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45968.862099999998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45968.862099999998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45968.862099999998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45968.862099999998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45968.862099999998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45968.862099999998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45968.862099999998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45968.862099999998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45968.862099999998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45968.862099999998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45968.862099999998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45968.862099999998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45968.862099999998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45968.862099999998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45968.862099999998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45968.862099999998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45968.862099999998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45968.862099999998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45968.862099999998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45968.862099999998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45968.862099999998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45968.862099999998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45968.862099999998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45968.862099999998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45968.862099999998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45968.862099999998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45968.862099999998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45968.862099999998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45968.862099999998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45968.862099999998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45968.862099999998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45968.862099999998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45968.862099999998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45968.862099999998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45968.862099999998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45968.862099999998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45968.862099999998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45968.862099999998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45968.862099999998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45968.862099999998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45968.862099999998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45968.862099999998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45968.862099999998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45968.862099999998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45968.862099999998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45968.862099999998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45968.862099999998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45968.862099999998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45968.862099999998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45968.862099999998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45968.862099999998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45968.862099999998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45968.862099999998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45968.862099999998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45968.862099999998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45968.862099999998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45968.862099999998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45968.862099999998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45968.862099999998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45968.862099999998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45968.862099999998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45968.862099999998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45968.862099999998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45968.862099999998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45968.862099999998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45968.862099999998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45968.862099999998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45968.862099999998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45968.862099999998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45968.862099999998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45968.862099999998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45968.862099999998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45968.862099999998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45968.862099999998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45968.862099999998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45968.862099999998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45968.862099999998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45968.862099999998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45968.862099999998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45968.862099999998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45968.862099999998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45968.862099999998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45968.862099999998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45968.862099999998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45968.862099999998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45968.862099999998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45968.862099999998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45968.862099999998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45968.862099999998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45968.862099999998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45968.862099999998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45968.862099999998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45968.862099999998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45968.862099999998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45968.862099999998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45968.862099999998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45968.862099999998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45968.862099999998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45968.862099999998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45968.862099999998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45968.862099999998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45968.862099999998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45968.862099999998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45968.862099999998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45968.862099999998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45968.862099999998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45968.862099999998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45968.862099999998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45968.862099999998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45968.862099999998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45968.862099999998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45968.862099999998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45968.862099999998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45968.862099999998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45968.862099999998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45968.862099999998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45968.862099999998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45968.862099999998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45968.862099999998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45968.862099999998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45968.862099999998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45968.862099999998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45968.862099999998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45968.862099999998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45968.862099999998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45968.862099999998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45968.862099999998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45968.862099999998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45968.862099999998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45968.862099999998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45968.862099999998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45968.862099999998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45968.862099999998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45968.862099999998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45968.862099999998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45968.862099999998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45968.862099999998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45968.862099999998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45968.862099999998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45968.862099999998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45968.862099999998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45968.862099999998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45968.862099999998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45968.862099999998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45968.862099999998</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45968.862099999998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45968.862099999998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45968.862099999998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45968.862099999998</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45968.862099999998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45968.862099999998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45968.862099999998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45968.862099999998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45968.862099999998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45968.862099999998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45968.862099999998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45968.862099999998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45968.862099999998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45968.862099999998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45968.862099999998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45968.862099999998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45968.862099999998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45968.862099999998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45968.862099999998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45968.862099999998</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2025-11-07T17:43:02Z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