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699" documentId="120_S{2AC9BD13-BADA-5192-A53E-5A8FF88502F6}" xr6:coauthVersionLast="47" xr6:coauthVersionMax="47" xr10:uidLastSave="{AD699C3C-D9E2-429F-A7D7-8FA719DB77D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D5" i="3"/>
  <c r="D3" i="3"/>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2" i="9"/>
  <c r="G2" i="9"/>
  <c r="I2" i="9"/>
  <c r="J2" i="9"/>
  <c r="L2" i="9"/>
  <c r="B3" i="9"/>
  <c r="G3" i="9"/>
  <c r="I3" i="9"/>
  <c r="J3" i="9"/>
  <c r="L3" i="9"/>
  <c r="B4" i="9"/>
  <c r="G4" i="9"/>
  <c r="I4" i="9"/>
  <c r="J4" i="9"/>
  <c r="L4" i="9"/>
  <c r="L7" i="5"/>
  <c r="L8" i="5"/>
  <c r="L9" i="5"/>
  <c r="L10" i="5"/>
  <c r="L11" i="5"/>
  <c r="L12" i="5"/>
  <c r="L13" i="5"/>
  <c r="L14" i="5"/>
  <c r="L15" i="5"/>
  <c r="L16" i="5"/>
  <c r="L17" i="5"/>
  <c r="L18" i="5"/>
  <c r="L19" i="5"/>
  <c r="L20" i="5"/>
  <c r="L21" i="5"/>
  <c r="L22" i="5"/>
  <c r="L23" i="5"/>
  <c r="L24" i="5"/>
  <c r="L25" i="5"/>
  <c r="L26" i="5"/>
  <c r="L27" i="5"/>
  <c r="L28" i="5"/>
  <c r="J7" i="5"/>
  <c r="J8" i="5"/>
  <c r="J9" i="5"/>
  <c r="J10" i="5"/>
  <c r="J11" i="5"/>
  <c r="J12" i="5"/>
  <c r="J13" i="5"/>
  <c r="J14" i="5"/>
  <c r="J15" i="5"/>
  <c r="J16" i="5"/>
  <c r="J17" i="5"/>
  <c r="J18" i="5"/>
  <c r="J19" i="5"/>
  <c r="J20" i="5"/>
  <c r="J21" i="5"/>
  <c r="J22" i="5"/>
  <c r="J23" i="5"/>
  <c r="J24" i="5"/>
  <c r="J25" i="5"/>
  <c r="J26" i="5"/>
  <c r="J27" i="5"/>
  <c r="J28" i="5"/>
  <c r="I7" i="5"/>
  <c r="I8" i="5"/>
  <c r="I9" i="5"/>
  <c r="I10" i="5"/>
  <c r="I11" i="5"/>
  <c r="I12" i="5"/>
  <c r="I13" i="5"/>
  <c r="I14" i="5"/>
  <c r="I15" i="5"/>
  <c r="I16" i="5"/>
  <c r="I17" i="5"/>
  <c r="I18" i="5"/>
  <c r="I19" i="5"/>
  <c r="I20" i="5"/>
  <c r="I21" i="5"/>
  <c r="I22" i="5"/>
  <c r="I23" i="5"/>
  <c r="I24" i="5"/>
  <c r="I25" i="5"/>
  <c r="I26" i="5"/>
  <c r="I27" i="5"/>
  <c r="I28" i="5"/>
  <c r="B7" i="5"/>
  <c r="B8" i="5"/>
  <c r="B9" i="5"/>
  <c r="B10" i="5"/>
  <c r="B11" i="5"/>
  <c r="B12" i="5"/>
  <c r="B13" i="5"/>
  <c r="B14" i="5"/>
  <c r="B15" i="5"/>
  <c r="B16" i="5"/>
  <c r="B17" i="5"/>
  <c r="B18" i="5"/>
  <c r="B19" i="5"/>
  <c r="B20" i="5"/>
  <c r="B21" i="5"/>
  <c r="B22" i="5"/>
  <c r="B23" i="5"/>
  <c r="B24" i="5"/>
  <c r="B25" i="5"/>
  <c r="B26" i="5"/>
  <c r="B27" i="5"/>
  <c r="B28" i="5"/>
  <c r="G7" i="5"/>
  <c r="G8" i="5"/>
  <c r="G9" i="5"/>
  <c r="G10" i="5"/>
  <c r="G11" i="5"/>
  <c r="G12" i="5"/>
  <c r="G13" i="5"/>
  <c r="G14" i="5"/>
  <c r="G15" i="5"/>
  <c r="G16" i="5"/>
  <c r="G17" i="5"/>
  <c r="G18" i="5"/>
  <c r="G19" i="5"/>
  <c r="G20" i="5"/>
  <c r="G21" i="5"/>
  <c r="G22" i="5"/>
  <c r="G23" i="5"/>
  <c r="G24" i="5"/>
  <c r="G25" i="5"/>
  <c r="G26" i="5"/>
  <c r="G27" i="5"/>
  <c r="G28" i="5"/>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alcChain>
</file>

<file path=xl/sharedStrings.xml><?xml version="1.0" encoding="utf-8"?>
<sst xmlns="http://schemas.openxmlformats.org/spreadsheetml/2006/main" count="181583" uniqueCount="39206">
  <si>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</si>
  <si>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</si>
  <si>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</si>
  <si>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</si>
  <si>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</si>
  <si>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</si>
  <si>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</si>
  <si>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</si>
  <si>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</si>
  <si>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</si>
  <si>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</si>
  <si>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</si>
  <si>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</si>
  <si>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</si>
  <si>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</si>
  <si>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</si>
  <si>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</si>
  <si>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</si>
  <si>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</si>
  <si>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</si>
  <si>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</si>
  <si>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</si>
  <si>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</si>
  <si>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</si>
  <si>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</si>
  <si>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</si>
  <si>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</si>
  <si>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</si>
  <si>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</si>
  <si>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</si>
  <si>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</si>
  <si>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</si>
  <si>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</si>
  <si>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</si>
  <si>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</si>
  <si>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</si>
  <si>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</si>
  <si>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</si>
  <si>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</si>
  <si>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</si>
  <si>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</si>
  <si>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</si>
  <si>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</si>
  <si>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</si>
  <si>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</si>
  <si>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</si>
  <si>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</si>
  <si>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</si>
  <si>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</si>
  <si>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</si>
  <si>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</si>
  <si>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</si>
  <si>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</si>
  <si>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</si>
  <si>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</si>
  <si>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</si>
  <si>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</si>
  <si>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</si>
  <si>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</si>
  <si>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</si>
  <si>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</si>
  <si>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</si>
  <si>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</si>
  <si>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</si>
  <si>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</si>
  <si>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</si>
  <si>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</si>
  <si>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</si>
  <si>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</si>
  <si>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</si>
  <si>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</si>
  <si>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</si>
  <si>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</si>
  <si>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</si>
  <si>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</si>
  <si>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</si>
  <si>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</si>
  <si>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</si>
  <si>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</si>
  <si>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</si>
  <si>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</si>
  <si>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</si>
  <si>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</si>
  <si>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</si>
  <si>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</si>
  <si>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</si>
  <si>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</si>
  <si>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</si>
  <si>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</si>
  <si>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</si>
  <si>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</si>
  <si>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</si>
  <si>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</si>
  <si>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</si>
  <si>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</si>
  <si>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</si>
  <si>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</si>
  <si>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</si>
  <si>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</si>
  <si>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</si>
  <si>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</si>
  <si>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</si>
  <si>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</si>
  <si>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</si>
  <si>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</si>
  <si>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</si>
  <si>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</si>
  <si>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</si>
  <si>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</si>
  <si>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</si>
  <si>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</si>
  <si>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</si>
  <si>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</si>
  <si>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</si>
  <si>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</si>
  <si>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</si>
  <si>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</si>
  <si>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</si>
  <si>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</si>
  <si>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</si>
  <si>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</si>
  <si>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</si>
  <si>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</si>
  <si>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</si>
  <si>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</si>
  <si>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</si>
  <si>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</si>
  <si>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</si>
  <si>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</si>
  <si>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</si>
  <si>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</si>
  <si>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</si>
  <si>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</si>
  <si>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</si>
  <si>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</si>
  <si>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</si>
  <si>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</si>
  <si>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</si>
  <si>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</si>
  <si>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</si>
  <si>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</si>
  <si>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</si>
  <si>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</si>
  <si>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</si>
  <si>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</si>
  <si>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</si>
  <si>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</si>
  <si>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</si>
  <si>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</si>
  <si>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</si>
  <si>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</si>
  <si>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</si>
  <si>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</si>
  <si>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</si>
  <si>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</si>
  <si>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</si>
  <si>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</si>
  <si>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</si>
  <si>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</si>
  <si>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</si>
  <si>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</si>
  <si>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</si>
  <si>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</si>
  <si>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</si>
  <si>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</si>
  <si>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</si>
  <si>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</si>
  <si>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</si>
  <si>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</si>
  <si>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</si>
  <si>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</si>
  <si>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</si>
  <si>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</si>
  <si>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</si>
  <si>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</si>
  <si>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</si>
  <si>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</si>
  <si>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</si>
  <si>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</si>
  <si>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</si>
  <si>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</si>
  <si>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</si>
  <si>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</si>
  <si>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</si>
  <si>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</si>
  <si>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</si>
  <si>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</si>
  <si>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</si>
  <si>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</si>
  <si>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</si>
  <si>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</si>
  <si>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</si>
  <si>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</si>
  <si>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</si>
  <si>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</si>
  <si>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</si>
  <si>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</si>
  <si>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</si>
  <si>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</si>
  <si>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</si>
  <si>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</si>
  <si>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</si>
  <si>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</si>
  <si>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</si>
  <si>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</si>
  <si>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</si>
  <si>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</si>
  <si>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</si>
  <si>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</si>
  <si>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</si>
  <si>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</si>
  <si>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</si>
  <si>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</si>
  <si>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</si>
  <si>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</si>
  <si>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</si>
  <si>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</si>
  <si>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</si>
  <si>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</si>
  <si>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</si>
  <si>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</si>
  <si>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</si>
  <si>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</si>
  <si>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</si>
  <si>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</si>
  <si>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</si>
  <si>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</si>
  <si>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</si>
  <si>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</si>
  <si>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</si>
  <si>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</si>
  <si>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</si>
  <si>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</si>
  <si>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</si>
  <si>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</si>
  <si>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</si>
  <si>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</si>
  <si>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</si>
  <si>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</si>
  <si>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</si>
  <si>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</si>
  <si>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</si>
  <si>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</si>
  <si>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</si>
  <si>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</si>
  <si>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</si>
  <si>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</si>
  <si>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</si>
  <si>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</si>
  <si>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</si>
  <si>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</si>
  <si>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</si>
  <si>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</si>
  <si>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</si>
  <si>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</si>
  <si>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</si>
  <si>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</si>
  <si>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</si>
  <si>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</si>
  <si>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</si>
  <si>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</si>
  <si>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</si>
  <si>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</si>
  <si>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</si>
  <si>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</si>
  <si>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</si>
  <si>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</si>
  <si>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</si>
  <si>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</si>
  <si>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</si>
  <si>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</si>
  <si>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</si>
  <si>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</si>
  <si>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</si>
  <si>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</si>
  <si>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</si>
  <si>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</si>
  <si>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</si>
  <si>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</si>
  <si>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</si>
  <si>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</si>
  <si>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</si>
  <si>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</si>
  <si>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</si>
  <si>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</si>
  <si>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</si>
  <si>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</si>
  <si>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</si>
  <si>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</si>
  <si>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</si>
  <si>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</si>
  <si>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</si>
  <si>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</si>
  <si>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</si>
  <si>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</si>
  <si>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</si>
  <si>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</si>
  <si>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</si>
  <si>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</si>
  <si>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</si>
  <si>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</si>
  <si>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</si>
  <si>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</si>
  <si>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</si>
  <si>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</si>
  <si>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</si>
  <si>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</si>
  <si>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</si>
  <si>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</si>
  <si>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</si>
  <si>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</si>
  <si>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</si>
  <si>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</si>
  <si>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</si>
  <si>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</si>
  <si>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</si>
  <si>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</si>
  <si>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</si>
  <si>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</si>
  <si>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</si>
  <si>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</si>
  <si>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</si>
  <si>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</si>
  <si>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</si>
  <si>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</si>
  <si>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</si>
  <si>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</si>
  <si>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</si>
  <si>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</si>
  <si>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</si>
  <si>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</si>
  <si>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</si>
  <si>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</si>
  <si>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</si>
  <si>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</si>
  <si>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</si>
  <si>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</si>
  <si>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</si>
  <si>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</si>
  <si>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</si>
  <si>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</si>
  <si>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</si>
  <si>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</si>
  <si>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</si>
  <si>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</si>
  <si>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</si>
  <si>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</si>
  <si>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</si>
  <si>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</si>
  <si>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</si>
  <si>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</si>
  <si>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</si>
  <si>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</si>
  <si>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</si>
  <si>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</si>
  <si>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</si>
  <si>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</si>
  <si>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</si>
  <si>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</si>
  <si>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</si>
  <si>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</si>
  <si>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</si>
  <si>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</si>
  <si>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</si>
  <si>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</si>
  <si>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</si>
  <si>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</si>
  <si>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</si>
  <si>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</si>
  <si>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</si>
  <si>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</si>
  <si>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</si>
  <si>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</si>
  <si>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</si>
  <si>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</si>
  <si>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</si>
  <si>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</si>
  <si>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</si>
  <si>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</si>
  <si>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</si>
  <si>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</si>
  <si>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</si>
  <si>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</si>
  <si>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</si>
  <si>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</si>
  <si>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</si>
  <si>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</si>
  <si>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</si>
  <si>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</si>
  <si>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</si>
  <si>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</si>
  <si>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</si>
  <si>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</si>
  <si>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</si>
  <si>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</si>
  <si>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</si>
  <si>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</si>
  <si>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</si>
  <si>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</si>
  <si>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</si>
  <si>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</si>
  <si>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</si>
  <si>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</si>
  <si>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</si>
  <si>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</si>
  <si>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</si>
  <si>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</si>
  <si>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</si>
  <si>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</si>
  <si>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</si>
  <si>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</si>
  <si>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</si>
  <si>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</si>
  <si>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</si>
  <si>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</si>
  <si>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</si>
  <si>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</si>
  <si>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</si>
  <si>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</si>
  <si>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</si>
  <si>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</si>
  <si>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</si>
  <si>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</si>
  <si>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</si>
  <si>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</si>
  <si>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</si>
  <si>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</si>
  <si>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</si>
  <si>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</si>
  <si>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</si>
  <si>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</si>
  <si>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</si>
  <si>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</si>
  <si>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</si>
  <si>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</si>
  <si>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</si>
  <si>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</si>
  <si>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</si>
  <si>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</si>
  <si>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</si>
  <si>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</si>
  <si>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</si>
  <si>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</si>
  <si>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</si>
  <si>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</si>
  <si>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</si>
  <si>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</si>
  <si>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</si>
  <si>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</si>
  <si>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</si>
  <si>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</si>
  <si>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</si>
  <si>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</si>
  <si>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</si>
  <si>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</si>
  <si>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</si>
  <si>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</si>
  <si>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</si>
  <si>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</si>
  <si>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</si>
  <si>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</si>
  <si>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</si>
  <si>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</si>
  <si>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</si>
  <si>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</si>
  <si>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</si>
  <si>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</si>
  <si>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</si>
  <si>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</si>
  <si>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</si>
  <si>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</si>
  <si>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</si>
  <si>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</si>
  <si>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</si>
  <si>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</si>
  <si>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</si>
  <si>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</si>
  <si>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</si>
  <si>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</si>
  <si>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</si>
  <si>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</si>
  <si>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</si>
  <si>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</si>
  <si>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</si>
  <si>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</si>
  <si>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</si>
  <si>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</si>
  <si>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</si>
  <si>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</si>
  <si>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</si>
  <si>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</si>
  <si>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</si>
  <si>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</si>
  <si>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</si>
  <si>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</si>
  <si>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</si>
  <si>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</si>
  <si>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</si>
  <si>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</si>
  <si>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</si>
  <si>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</si>
  <si>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</si>
  <si>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</si>
  <si>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</si>
  <si>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</si>
  <si>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</si>
  <si>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</si>
  <si>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</si>
  <si>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</si>
  <si>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</si>
  <si>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</si>
  <si>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</si>
  <si>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</si>
  <si>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</si>
  <si>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</si>
  <si>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</si>
  <si>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</si>
  <si>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</si>
  <si>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</si>
  <si>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</si>
  <si>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</si>
  <si>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</si>
  <si>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</si>
  <si>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</si>
  <si>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</si>
  <si>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</si>
  <si>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</si>
  <si>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</si>
  <si>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</si>
  <si>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</si>
  <si>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</si>
  <si>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</si>
  <si>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</si>
  <si>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</si>
  <si>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</si>
  <si>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</si>
  <si>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</si>
  <si>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</si>
  <si>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</si>
  <si>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</si>
  <si>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</si>
  <si>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</si>
  <si>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</si>
  <si>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</si>
  <si>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</si>
  <si>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</si>
  <si>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</si>
  <si>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</si>
  <si>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</si>
  <si>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</si>
  <si>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</si>
  <si>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</si>
  <si>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</si>
  <si>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</si>
  <si>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</si>
  <si>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</si>
  <si>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</si>
  <si>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</si>
  <si>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</si>
  <si>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</si>
  <si>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</si>
  <si>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</si>
  <si>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</si>
  <si>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</si>
  <si>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</si>
  <si>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</si>
  <si>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</si>
  <si>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</si>
  <si>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</si>
  <si>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</si>
  <si>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</si>
  <si>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</si>
  <si>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</si>
  <si>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</si>
  <si>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</si>
  <si>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</si>
  <si>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</si>
  <si>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</si>
  <si>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</si>
  <si>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</si>
  <si>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</si>
  <si>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</si>
  <si>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</si>
  <si>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</si>
  <si>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</si>
  <si>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</si>
  <si>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</si>
  <si>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</si>
  <si>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</si>
  <si>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</si>
  <si>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</si>
  <si>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</si>
  <si>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</si>
  <si>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</si>
  <si>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</si>
  <si>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</si>
  <si>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</si>
  <si>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</si>
  <si>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</si>
  <si>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</si>
  <si>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</si>
  <si>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</si>
  <si>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</si>
  <si>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</si>
  <si>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</si>
  <si>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</si>
  <si>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</si>
  <si>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</si>
  <si>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</si>
  <si>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</si>
  <si>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</si>
  <si>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</si>
  <si>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</si>
  <si>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</si>
  <si>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</si>
  <si>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</si>
  <si>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</si>
  <si>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</si>
  <si>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</si>
  <si>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</si>
  <si>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</si>
  <si>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</si>
  <si>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</si>
  <si>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</si>
  <si>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</si>
  <si>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</si>
  <si>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</si>
  <si>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</si>
  <si>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</si>
  <si>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</si>
  <si>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</si>
  <si>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</si>
  <si>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</si>
  <si>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</si>
  <si>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</si>
  <si>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</si>
  <si>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</si>
  <si>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</si>
  <si>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</si>
  <si>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</si>
  <si>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</si>
  <si>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</si>
  <si>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</si>
  <si>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</si>
  <si>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</si>
  <si>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</si>
  <si>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</si>
  <si>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</si>
  <si>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</si>
  <si>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</si>
  <si>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</si>
  <si>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</si>
  <si>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</si>
  <si>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</si>
  <si>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</si>
  <si>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</si>
  <si>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</si>
  <si>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</si>
  <si>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</si>
  <si>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</si>
  <si>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</si>
  <si>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</si>
  <si>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</si>
  <si>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</si>
  <si>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</si>
  <si>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</si>
  <si>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</si>
  <si>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</si>
  <si>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</si>
  <si>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</si>
  <si>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</si>
  <si>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</si>
  <si>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</si>
  <si>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</si>
  <si>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</si>
  <si>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</si>
  <si>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</si>
  <si>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</si>
  <si>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</si>
  <si>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</si>
  <si>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</si>
  <si>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</si>
  <si>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</si>
  <si>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</si>
  <si>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</si>
  <si>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</si>
  <si>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</si>
  <si>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</si>
  <si>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</si>
  <si>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</si>
  <si>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</si>
  <si>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</si>
  <si>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</si>
  <si>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</si>
  <si>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</si>
  <si>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</si>
  <si>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</si>
  <si>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</si>
  <si>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</si>
  <si>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</si>
  <si>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</si>
  <si>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</si>
  <si>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</si>
  <si>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</si>
  <si>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</si>
  <si>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</si>
  <si>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</si>
  <si>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</si>
  <si>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</si>
  <si>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</si>
  <si>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</si>
  <si>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</si>
  <si>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</si>
  <si>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</si>
  <si>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</si>
  <si>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</si>
  <si>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</si>
  <si>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</si>
  <si>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</si>
  <si>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</si>
  <si>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</si>
  <si>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</si>
  <si>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</si>
  <si>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</si>
  <si>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</si>
  <si>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</si>
  <si>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</si>
  <si>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</si>
  <si>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</si>
  <si>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</si>
  <si>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</si>
  <si>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</si>
  <si>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</si>
  <si>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</si>
  <si>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</si>
  <si>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</si>
  <si>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</si>
  <si>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</si>
  <si>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</si>
  <si>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</si>
  <si>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</si>
  <si>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</si>
  <si>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</si>
  <si>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</si>
  <si>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</si>
  <si>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</si>
  <si>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</si>
  <si>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</si>
  <si>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</si>
  <si>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</si>
  <si>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</si>
  <si>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</si>
  <si>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</si>
  <si>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</si>
  <si>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</si>
  <si>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</si>
  <si>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</si>
  <si>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</si>
  <si>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</si>
  <si>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</si>
  <si>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</si>
  <si>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</si>
  <si>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</si>
  <si>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</si>
  <si>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</si>
  <si>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</si>
  <si>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</si>
  <si>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</si>
  <si>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</si>
  <si>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</si>
  <si>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</si>
  <si>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</si>
  <si>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</si>
  <si>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</si>
  <si>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</si>
  <si>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</si>
  <si>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</si>
  <si>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</si>
  <si>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</si>
  <si>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</si>
  <si>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</si>
  <si>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</si>
  <si>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</si>
  <si>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</si>
  <si>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</si>
  <si>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</si>
  <si>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</si>
  <si>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</si>
  <si>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</si>
  <si>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</si>
  <si>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</si>
  <si>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</si>
  <si>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</si>
  <si>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</si>
  <si>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</si>
  <si>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</si>
  <si>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</si>
  <si>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</si>
  <si>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</si>
  <si>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</si>
  <si>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</si>
  <si>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</si>
  <si>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</si>
  <si>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</si>
  <si>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</si>
  <si>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</si>
  <si>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</si>
  <si>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</si>
  <si>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</si>
  <si>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</si>
  <si>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</si>
  <si>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</si>
  <si>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</si>
  <si>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</si>
  <si>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</si>
  <si>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</si>
  <si>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</si>
  <si>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</si>
  <si>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</si>
  <si>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</si>
  <si>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</si>
  <si>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</si>
  <si>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</si>
  <si>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</si>
  <si>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</si>
  <si>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</si>
  <si>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</si>
  <si>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</si>
  <si>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</si>
  <si>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</si>
  <si>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</si>
  <si>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</si>
  <si>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</si>
  <si>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</si>
  <si>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</si>
  <si>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</si>
  <si>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</si>
  <si>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</si>
  <si>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</si>
  <si>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</si>
  <si>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</si>
  <si>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</si>
  <si>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</si>
  <si>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</si>
  <si>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</si>
  <si>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</si>
  <si>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</si>
  <si>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</si>
  <si>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</si>
  <si>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</si>
  <si>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</si>
  <si>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</si>
  <si>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</si>
  <si>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</si>
  <si>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</si>
  <si>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</si>
  <si>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</si>
  <si>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</si>
  <si>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</si>
  <si>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</si>
  <si>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</si>
  <si>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</si>
  <si>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</si>
  <si>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</si>
  <si>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</si>
  <si>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</si>
  <si>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</si>
  <si>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</si>
  <si>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</si>
  <si>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</si>
  <si>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</si>
  <si>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</si>
  <si>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</si>
  <si>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</si>
  <si>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</si>
  <si>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</si>
  <si>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</si>
  <si>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</si>
  <si>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</si>
  <si>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</si>
  <si>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</si>
  <si>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</si>
  <si>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</si>
  <si>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</si>
  <si>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</si>
  <si>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</si>
  <si>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</si>
  <si>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</si>
  <si>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</si>
  <si>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</si>
  <si>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</si>
  <si>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</si>
  <si>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</si>
  <si>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</si>
  <si>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</si>
  <si>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</si>
  <si>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</si>
  <si>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</si>
  <si>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</si>
  <si>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</si>
  <si>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</si>
  <si>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</si>
  <si>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</si>
  <si>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</si>
  <si>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</si>
  <si>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</si>
  <si>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</si>
  <si>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</si>
  <si>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</si>
  <si>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</si>
  <si>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</si>
  <si>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</si>
  <si>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</si>
  <si>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</si>
  <si>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</si>
  <si>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</si>
  <si>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</si>
  <si>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</si>
  <si>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</si>
  <si>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</si>
  <si>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</si>
  <si>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</si>
  <si>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</si>
  <si>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</si>
  <si>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</si>
  <si>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</si>
  <si>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</si>
  <si>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</si>
  <si>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</si>
  <si>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</si>
  <si>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</si>
  <si>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</si>
  <si>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</si>
  <si>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</si>
  <si>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</si>
  <si>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</si>
  <si>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</si>
  <si>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</si>
  <si>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</si>
  <si>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</si>
  <si>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</si>
  <si>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</si>
  <si>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</si>
  <si>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</si>
  <si>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</si>
  <si>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</si>
  <si>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</si>
  <si>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</si>
  <si>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</si>
  <si>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</si>
  <si>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</si>
  <si>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</si>
  <si>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</si>
  <si>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</si>
  <si>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</si>
  <si>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</si>
  <si>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</si>
  <si>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</si>
  <si>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</si>
  <si>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</si>
  <si>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</si>
  <si>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</si>
  <si>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</si>
  <si>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</si>
  <si>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</si>
  <si>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</si>
  <si>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</si>
  <si>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</si>
  <si>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</si>
  <si>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</si>
  <si>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</si>
  <si>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</si>
  <si>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</si>
  <si>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</si>
  <si>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</si>
  <si>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</si>
  <si>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</si>
  <si>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</si>
  <si>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</si>
  <si>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</si>
  <si>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</si>
  <si>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</si>
  <si>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</si>
  <si>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</si>
  <si>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</si>
  <si>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</si>
  <si>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</si>
  <si>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</si>
  <si>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</si>
  <si>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</si>
  <si>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</si>
  <si>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</si>
  <si>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</si>
  <si>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</si>
  <si>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</si>
  <si>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</si>
  <si>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</si>
  <si>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</si>
  <si>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</si>
  <si>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</si>
  <si>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</si>
  <si>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</si>
  <si>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</si>
  <si>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</si>
  <si>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</si>
  <si>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</si>
  <si>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</si>
  <si>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</si>
  <si>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</si>
  <si>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</si>
  <si>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</si>
  <si>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</si>
  <si>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</si>
  <si>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</si>
  <si>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</si>
  <si>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</si>
  <si>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</si>
  <si>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</si>
  <si>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</si>
  <si>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</si>
  <si>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</si>
  <si>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</si>
  <si>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</si>
  <si>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</si>
  <si>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</si>
  <si>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</si>
  <si>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</si>
  <si>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</si>
  <si>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</si>
  <si>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</si>
  <si>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</si>
  <si>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</si>
  <si>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</si>
  <si>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</si>
  <si>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</si>
  <si>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</si>
  <si>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</si>
  <si>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</si>
  <si>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</si>
  <si>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</si>
  <si>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</si>
  <si>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</si>
  <si>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</si>
  <si>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</si>
  <si>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</si>
  <si>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</si>
  <si>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</si>
  <si>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</si>
  <si>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</si>
  <si>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</si>
  <si>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</si>
  <si>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</si>
  <si>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</si>
  <si>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</si>
  <si>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</si>
  <si>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</si>
  <si>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</si>
  <si>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</si>
  <si>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</si>
  <si>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</si>
  <si>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</si>
  <si>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</si>
  <si>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</si>
  <si>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</si>
  <si>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</si>
  <si>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</si>
  <si>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</si>
  <si>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</si>
  <si>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</si>
  <si>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</si>
  <si>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</si>
  <si>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</si>
  <si>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</si>
  <si>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</si>
  <si>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</si>
  <si>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</si>
  <si>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</si>
  <si>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</si>
  <si>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</si>
  <si>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</si>
  <si>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</si>
  <si>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</si>
  <si>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</si>
  <si>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</si>
  <si>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</si>
  <si>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</si>
  <si>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</si>
  <si>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</si>
  <si>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</si>
  <si>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</si>
  <si>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</si>
  <si>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</si>
  <si>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</si>
  <si>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</si>
  <si>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</si>
  <si>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</si>
  <si>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</si>
  <si>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</si>
  <si>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</si>
  <si>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</si>
  <si>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</si>
  <si>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</si>
  <si>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</si>
  <si>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</si>
  <si>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</si>
  <si>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</si>
  <si>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</si>
  <si>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</si>
  <si>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</si>
  <si>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</si>
  <si>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</si>
  <si>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</si>
  <si>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</si>
  <si>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</si>
  <si>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</si>
  <si>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</si>
  <si>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</si>
  <si>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</si>
  <si>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</si>
  <si>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</si>
  <si>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</si>
  <si>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</si>
  <si>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</si>
  <si>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</si>
  <si>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</si>
  <si>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</si>
  <si>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</si>
  <si>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</si>
  <si>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</si>
  <si>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</si>
  <si>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</si>
  <si>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</si>
  <si>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</si>
  <si>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</si>
  <si>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</si>
  <si>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</si>
  <si>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</si>
  <si>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</si>
  <si>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</si>
  <si>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</si>
  <si>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</si>
  <si>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</si>
  <si>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</si>
  <si>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</si>
  <si>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</si>
  <si>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</si>
  <si>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</si>
  <si>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</si>
  <si>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</si>
  <si>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</si>
  <si>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</si>
  <si>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</si>
  <si>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</si>
  <si>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</si>
  <si>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</si>
  <si>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</si>
  <si>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</si>
  <si>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</si>
  <si>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</si>
  <si>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</si>
  <si>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</si>
  <si>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</si>
  <si>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</si>
  <si>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</si>
  <si>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</si>
  <si>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</si>
  <si>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</si>
  <si>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</si>
  <si>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</si>
  <si>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</si>
  <si>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</si>
  <si>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</si>
  <si>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</si>
  <si>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</si>
  <si>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</si>
  <si>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</si>
  <si>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</si>
  <si>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</si>
  <si>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</si>
  <si>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</si>
  <si>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</si>
  <si>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</si>
  <si>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</si>
  <si>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</si>
  <si>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</si>
  <si>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</si>
  <si>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</si>
  <si>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</si>
  <si>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</si>
  <si>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</si>
  <si>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</si>
  <si>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</si>
  <si>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</si>
  <si>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</si>
  <si>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</si>
  <si>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</si>
  <si>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</si>
  <si>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</si>
  <si>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</si>
  <si>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</si>
  <si>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</si>
  <si>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</si>
  <si>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</si>
  <si>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</si>
  <si>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</si>
  <si>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</si>
  <si>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</si>
  <si>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</si>
  <si>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</si>
  <si>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</si>
  <si>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</si>
  <si>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</si>
  <si>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</si>
  <si>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</si>
  <si>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</si>
  <si>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</si>
  <si>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</si>
  <si>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</si>
  <si>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</si>
  <si>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</si>
  <si>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</si>
  <si>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</si>
  <si>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</si>
  <si>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</si>
  <si>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</si>
  <si>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</si>
  <si>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</si>
  <si>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</si>
  <si>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</si>
  <si>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</si>
  <si>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</si>
  <si>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</si>
  <si>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</si>
  <si>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</si>
  <si>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</si>
  <si>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</si>
  <si>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</si>
  <si>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</si>
  <si>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</si>
  <si>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</si>
  <si>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</si>
  <si>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</si>
  <si>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</si>
  <si>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</si>
  <si>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</si>
  <si>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</si>
  <si>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</si>
  <si>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</si>
  <si>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</si>
  <si>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</si>
  <si>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</si>
  <si>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</si>
  <si>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</si>
  <si>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</si>
  <si>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</si>
  <si>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</si>
  <si>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</si>
  <si>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</si>
  <si>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</si>
  <si>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</si>
  <si>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</si>
  <si>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</si>
  <si>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</si>
  <si>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</si>
  <si>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</si>
  <si>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</si>
  <si>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</si>
  <si>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</si>
  <si>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</si>
  <si>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</si>
  <si>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</si>
  <si>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</si>
  <si>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</si>
  <si>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</si>
  <si>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</si>
  <si>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</si>
  <si>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</si>
  <si>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</si>
  <si>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</si>
  <si>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</si>
  <si>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</si>
  <si>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</si>
  <si>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</si>
  <si>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</si>
  <si>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</si>
  <si>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</si>
  <si>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</si>
  <si>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</si>
  <si>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</si>
  <si>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</si>
  <si>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</si>
  <si>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</si>
  <si>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</si>
  <si>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</si>
  <si>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</si>
  <si>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</si>
  <si>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</si>
  <si>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</si>
  <si>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</si>
  <si>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</si>
  <si>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</si>
  <si>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</si>
  <si>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</si>
  <si>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</si>
  <si>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</si>
  <si>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</si>
  <si>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</si>
  <si>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</si>
  <si>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</si>
  <si>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</si>
  <si>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</si>
  <si>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</si>
  <si>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</si>
  <si>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</si>
  <si>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</si>
  <si>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</si>
  <si>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</si>
  <si>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</si>
  <si>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</si>
  <si>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</si>
  <si>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</si>
  <si>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</si>
  <si>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</si>
  <si>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</si>
  <si>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</si>
  <si>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</si>
  <si>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</si>
  <si>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</si>
  <si>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</si>
  <si>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</si>
  <si>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</si>
  <si>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</si>
  <si>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</si>
  <si>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</si>
  <si>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</si>
  <si>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</si>
  <si>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</si>
  <si>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</si>
  <si>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</si>
  <si>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</si>
  <si>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</si>
  <si>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</si>
  <si>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</si>
  <si>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</si>
  <si>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</si>
  <si>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</si>
  <si>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</si>
  <si>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</si>
  <si>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</si>
  <si>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</si>
  <si>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</si>
  <si>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</si>
  <si>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</si>
  <si>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</si>
  <si>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</si>
  <si>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</si>
  <si>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</si>
  <si>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</si>
  <si>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</si>
  <si>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</si>
  <si>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</si>
  <si>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</si>
  <si>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</si>
  <si>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</si>
  <si>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</si>
  <si>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</si>
  <si>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</si>
  <si>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</si>
  <si>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</si>
  <si>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</si>
  <si>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</si>
  <si>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</si>
  <si>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</si>
  <si>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</si>
  <si>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</si>
  <si>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</si>
  <si>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</si>
  <si>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</si>
  <si>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</si>
  <si>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</si>
  <si>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</si>
  <si>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</si>
  <si>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</si>
  <si>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</si>
  <si>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</si>
  <si>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</si>
  <si>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</si>
  <si>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</si>
  <si>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</si>
  <si>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</si>
  <si>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</si>
  <si>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</si>
  <si>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</si>
  <si>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</si>
  <si>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</si>
  <si>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</si>
  <si>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</si>
  <si>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</si>
  <si>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</si>
  <si>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</si>
  <si>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</si>
  <si>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</si>
  <si>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</si>
  <si>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</si>
  <si>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</si>
  <si>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</si>
  <si>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</si>
  <si>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</si>
  <si>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</si>
  <si>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</si>
  <si>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</si>
  <si>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</si>
  <si>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</si>
  <si>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</si>
  <si>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</si>
  <si>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</si>
  <si>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</si>
  <si>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</si>
  <si>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</si>
  <si>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</si>
  <si>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</si>
  <si>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</si>
  <si>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</si>
  <si>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</si>
  <si>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</si>
  <si>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</si>
  <si>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</si>
  <si>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</si>
  <si>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</si>
  <si>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</si>
  <si>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</si>
  <si>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</si>
  <si>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</si>
  <si>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</si>
  <si>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</si>
  <si>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</si>
  <si>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</si>
  <si>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</si>
  <si>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</si>
  <si>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</si>
  <si>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</si>
  <si>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</si>
  <si>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</si>
  <si>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</si>
  <si>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</si>
  <si>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</si>
  <si>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</si>
  <si>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</si>
  <si>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</si>
  <si>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</si>
  <si>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</si>
  <si>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</si>
  <si>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</si>
  <si>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</si>
  <si>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</si>
  <si>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</si>
  <si>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</si>
  <si>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</si>
  <si>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</si>
  <si>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</si>
  <si>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</si>
  <si>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</si>
  <si>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</si>
  <si>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</si>
  <si>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</si>
  <si>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</si>
  <si>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</si>
  <si>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</si>
  <si>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</si>
  <si>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</si>
  <si>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</si>
  <si>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</si>
  <si>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</si>
  <si>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</si>
  <si>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</si>
  <si>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</si>
  <si>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</si>
  <si>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</si>
  <si>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</si>
  <si>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</si>
  <si>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</si>
  <si>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</si>
  <si>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</si>
  <si>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</si>
  <si>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</si>
  <si>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</si>
  <si>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</si>
  <si>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</si>
  <si>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</si>
  <si>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</si>
  <si>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</si>
  <si>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</si>
  <si>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</si>
  <si>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</si>
  <si>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</si>
  <si>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</si>
  <si>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</si>
  <si>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</si>
  <si>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</si>
  <si>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</si>
  <si>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</si>
  <si>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</si>
  <si>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</si>
  <si>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</si>
  <si>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</si>
  <si>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</si>
  <si>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</si>
  <si>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</si>
  <si>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</si>
  <si>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</si>
  <si>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</si>
  <si>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</si>
  <si>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</si>
  <si>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</si>
  <si>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</si>
  <si>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</si>
  <si>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</si>
  <si>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</si>
  <si>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</si>
  <si>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</si>
  <si>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</si>
  <si>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</si>
  <si>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</si>
  <si>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</si>
  <si>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</si>
  <si>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</si>
  <si>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</si>
  <si>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</si>
  <si>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</si>
  <si>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</si>
  <si>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</si>
  <si>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</si>
  <si>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</si>
  <si>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</si>
  <si>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</si>
  <si>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</si>
  <si>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</si>
  <si>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</si>
  <si>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</si>
  <si>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</si>
  <si>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</si>
  <si>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</si>
  <si>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</si>
  <si>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</si>
  <si>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</si>
  <si>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</si>
  <si>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</si>
  <si>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</si>
  <si>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</si>
  <si>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</si>
  <si>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</si>
  <si>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</si>
  <si>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</si>
  <si>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</si>
  <si>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</si>
  <si>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</si>
  <si>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</si>
  <si>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</si>
  <si>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</si>
  <si>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</si>
  <si>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</si>
  <si>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</si>
  <si>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</si>
  <si>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</si>
  <si>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</si>
  <si>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</si>
  <si>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</si>
  <si>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</si>
  <si>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</si>
  <si>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</si>
  <si>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</si>
  <si>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</si>
  <si>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</si>
  <si>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</si>
  <si>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</si>
  <si>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</si>
  <si>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</si>
  <si>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</si>
  <si>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</si>
  <si>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</si>
  <si>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</si>
  <si>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</si>
  <si>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</si>
  <si>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</si>
  <si>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</si>
  <si>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</si>
  <si>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</si>
  <si>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</si>
  <si>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</si>
  <si>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</si>
  <si>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</si>
  <si>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</si>
  <si>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</si>
  <si>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</si>
  <si>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</si>
  <si>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</si>
  <si>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</si>
  <si>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</si>
  <si>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</si>
  <si>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</si>
  <si>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</si>
  <si>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</si>
  <si>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</si>
  <si>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</si>
  <si>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</si>
  <si>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</si>
  <si>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</si>
  <si>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</si>
  <si>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</si>
  <si>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</si>
  <si>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</si>
  <si>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</si>
  <si>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</si>
  <si>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</si>
  <si>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</si>
  <si>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</si>
  <si>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</si>
  <si>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</si>
  <si>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</si>
  <si>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</si>
  <si>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</si>
  <si>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</si>
  <si>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</si>
  <si>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</si>
  <si>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</si>
  <si>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</si>
  <si>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</si>
  <si>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</si>
  <si>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</si>
  <si>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</si>
  <si>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</si>
  <si>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</si>
  <si>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</si>
  <si>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</si>
  <si>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</si>
  <si>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</si>
  <si>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</si>
  <si>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</si>
  <si>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</si>
  <si>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</si>
  <si>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</si>
  <si>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</si>
  <si>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</si>
  <si>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</si>
  <si>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</si>
  <si>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</si>
  <si>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</si>
  <si>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</si>
  <si>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</si>
  <si>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</si>
  <si>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</si>
  <si>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</si>
  <si>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</si>
  <si>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</si>
  <si>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</si>
  <si>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</si>
  <si>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</si>
  <si>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</si>
  <si>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</si>
  <si>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</si>
  <si>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</si>
  <si>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</si>
  <si>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</si>
  <si>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</si>
  <si>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</si>
  <si>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</si>
  <si>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</si>
  <si>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</si>
  <si>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</si>
  <si>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</si>
  <si>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</si>
  <si>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</si>
  <si>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</si>
  <si>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</si>
  <si>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</si>
  <si>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</si>
  <si>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</si>
  <si>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</si>
  <si>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</si>
  <si>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</si>
  <si>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</si>
  <si>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</si>
  <si>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</si>
  <si>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</si>
  <si>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</si>
  <si>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</si>
  <si>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</si>
  <si>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</si>
  <si>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</si>
  <si>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</si>
  <si>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</si>
  <si>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</si>
  <si>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</si>
  <si>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</si>
  <si>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</si>
  <si>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</si>
  <si>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</si>
  <si>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</si>
  <si>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</si>
  <si>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</si>
  <si>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</si>
  <si>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</si>
  <si>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</si>
  <si>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</si>
  <si>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</si>
  <si>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</si>
  <si>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</si>
  <si>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</si>
  <si>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</si>
  <si>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</si>
  <si>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</si>
  <si>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</si>
  <si>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</si>
  <si>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</si>
  <si>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</si>
  <si>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</si>
  <si>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</si>
  <si>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</si>
  <si>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</si>
  <si>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</si>
  <si>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</si>
  <si>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</si>
  <si>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</si>
  <si>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</si>
  <si>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</si>
  <si>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</si>
  <si>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</si>
  <si>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</si>
  <si>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</si>
  <si>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</si>
  <si>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</si>
  <si>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</si>
  <si>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</si>
  <si>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</si>
  <si>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</si>
  <si>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</si>
  <si>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</si>
  <si>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</si>
  <si>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</si>
  <si>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</si>
  <si>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</si>
  <si>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</si>
  <si>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</si>
  <si>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</si>
  <si>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</si>
  <si>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</si>
  <si>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</si>
  <si>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</si>
  <si>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</si>
  <si>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</si>
  <si>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</si>
  <si>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</si>
  <si>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</si>
  <si>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</si>
  <si>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</si>
  <si>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</si>
  <si>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</si>
  <si>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</si>
  <si>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</si>
  <si>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</si>
  <si>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</si>
  <si>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</si>
  <si>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</si>
  <si>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</si>
  <si>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</si>
  <si>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</si>
  <si>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</si>
  <si>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</si>
  <si>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</si>
  <si>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</si>
  <si>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</si>
  <si>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</si>
  <si>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</si>
  <si>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</si>
  <si>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</si>
  <si>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</si>
  <si>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</si>
  <si>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</si>
  <si>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</si>
  <si>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</si>
  <si>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</si>
  <si>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</si>
  <si>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</si>
  <si>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</si>
  <si>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</si>
  <si>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</si>
  <si>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</si>
  <si>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</si>
  <si>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</si>
  <si>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</si>
  <si>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</si>
  <si>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</si>
  <si>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</si>
  <si>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</si>
  <si>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</si>
  <si>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</si>
  <si>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</si>
  <si>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</si>
  <si>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</si>
  <si>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</si>
  <si>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</si>
  <si>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</si>
  <si>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</si>
  <si>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</si>
  <si>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</si>
  <si>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</si>
  <si>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</si>
  <si>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</si>
  <si>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</si>
  <si>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</si>
  <si>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</si>
  <si>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</si>
  <si>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</si>
  <si>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</si>
  <si>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</si>
  <si>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</si>
  <si>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</si>
  <si>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</si>
  <si>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</si>
  <si>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</si>
  <si>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</si>
  <si>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</si>
  <si>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</si>
  <si>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</si>
  <si>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</si>
  <si>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</si>
  <si>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</si>
  <si>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</si>
  <si>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</si>
  <si>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</si>
  <si>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</si>
  <si>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</si>
  <si>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</si>
  <si>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</si>
  <si>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</si>
  <si>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</si>
  <si>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</si>
  <si>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</si>
  <si>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</si>
  <si>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</si>
  <si>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</si>
  <si>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</si>
  <si>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</si>
  <si>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</si>
  <si>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</si>
  <si>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</si>
  <si>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</si>
  <si>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</si>
  <si>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</si>
  <si>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</si>
  <si>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</si>
  <si>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</si>
  <si>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</si>
  <si>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</si>
  <si>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</si>
  <si>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</si>
  <si>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</si>
  <si>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</si>
  <si>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</si>
  <si>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</si>
  <si>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</si>
  <si>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</si>
  <si>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</si>
  <si>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</si>
  <si>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</si>
  <si>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</si>
  <si>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</si>
  <si>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</si>
  <si>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</si>
  <si>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</si>
  <si>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</si>
  <si>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</si>
  <si>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</si>
  <si>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</si>
  <si>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</si>
  <si>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</si>
  <si>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</si>
  <si>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</si>
  <si>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</si>
  <si>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</si>
  <si>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</si>
  <si>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</si>
  <si>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</si>
  <si>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</si>
  <si>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</si>
  <si>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</si>
  <si>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</si>
  <si>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</si>
  <si>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</si>
  <si>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</si>
  <si>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</si>
  <si>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</si>
  <si>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</si>
  <si>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</si>
  <si>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</si>
  <si>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</si>
  <si>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</si>
  <si>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</si>
  <si>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</si>
  <si>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</si>
  <si>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</si>
  <si>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</si>
  <si>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</si>
  <si>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</si>
  <si>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</si>
  <si>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</si>
  <si>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</si>
  <si>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</si>
  <si>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</si>
  <si>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</si>
  <si>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</si>
  <si>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</si>
  <si>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</si>
  <si>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</si>
  <si>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</si>
  <si>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</si>
  <si>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</si>
  <si>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</si>
  <si>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</si>
  <si>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</si>
  <si>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</si>
  <si>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</si>
  <si>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</si>
  <si>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</si>
  <si>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</si>
  <si>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</si>
  <si>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</si>
  <si>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</si>
  <si>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</si>
  <si>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</si>
  <si>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</si>
  <si>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</si>
  <si>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</si>
  <si>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</si>
  <si>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</si>
  <si>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</si>
  <si>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</si>
  <si>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</si>
  <si>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</si>
  <si>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</si>
  <si>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</si>
  <si>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</si>
  <si>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</si>
  <si>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</si>
  <si>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</si>
  <si>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</si>
  <si>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</si>
  <si>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</si>
  <si>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</si>
  <si>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</si>
  <si>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</si>
  <si>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</si>
  <si>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</si>
  <si>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</si>
  <si>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</si>
  <si>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</si>
  <si>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</si>
  <si>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</si>
  <si>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</si>
  <si>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</si>
  <si>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</si>
  <si>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</si>
  <si>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</si>
  <si>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</si>
  <si>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</si>
  <si>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</si>
  <si>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</si>
  <si>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</si>
  <si>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</si>
  <si>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</si>
  <si>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</si>
  <si>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</si>
  <si>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</si>
  <si>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</si>
  <si>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</si>
  <si>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</si>
  <si>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</si>
  <si>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</si>
  <si>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</si>
  <si>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</si>
  <si>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</si>
  <si>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</si>
  <si>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</si>
  <si>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</si>
  <si>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</si>
  <si>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</si>
  <si>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</si>
  <si>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</si>
  <si>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</si>
  <si>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</si>
  <si>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</si>
  <si>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</si>
  <si>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</si>
  <si>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</si>
  <si>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</si>
  <si>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</si>
  <si>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</si>
  <si>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</si>
  <si>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</si>
  <si>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</si>
  <si>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</si>
  <si>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</si>
  <si>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</si>
  <si>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</si>
  <si>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</si>
  <si>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</si>
  <si>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</si>
  <si>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</si>
  <si>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</si>
  <si>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</si>
  <si>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</si>
  <si>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</si>
  <si>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</si>
  <si>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</si>
  <si>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</si>
  <si>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</si>
  <si>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</si>
  <si>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</si>
  <si>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</si>
  <si>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</si>
  <si>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</si>
  <si>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</si>
  <si>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</si>
  <si>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</si>
  <si>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</si>
  <si>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</si>
  <si>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</si>
  <si>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</si>
  <si>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</si>
  <si>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</si>
  <si>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</si>
  <si>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</si>
  <si>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</si>
  <si>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</si>
  <si>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</si>
  <si>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</si>
  <si>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</si>
  <si>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</si>
  <si>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</si>
  <si>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</si>
  <si>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</si>
  <si>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</si>
  <si>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</si>
  <si>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</si>
  <si>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</si>
  <si>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</si>
  <si>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</si>
  <si>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</si>
  <si>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</si>
  <si>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</si>
  <si>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</si>
  <si>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</si>
  <si>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</si>
  <si>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</si>
  <si>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</si>
  <si>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</si>
  <si>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</si>
  <si>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</si>
  <si>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</si>
  <si>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</si>
  <si>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</si>
  <si>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</si>
  <si>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</si>
  <si>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</si>
  <si>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</si>
  <si>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</si>
  <si>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</si>
  <si>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</si>
  <si>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</si>
  <si>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</si>
  <si>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</si>
  <si>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</si>
  <si>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</si>
  <si>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</si>
  <si>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</si>
  <si>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</si>
  <si>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</si>
  <si>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</si>
  <si>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</si>
  <si>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</si>
  <si>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</si>
  <si>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</si>
  <si>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</si>
  <si>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</si>
  <si>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</si>
  <si>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</si>
  <si>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</si>
  <si>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</si>
  <si>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</si>
  <si>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</si>
  <si>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</si>
  <si>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</si>
  <si>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</si>
  <si>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</si>
  <si>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</si>
  <si>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</si>
  <si>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</si>
  <si>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</si>
  <si>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</si>
  <si>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</si>
  <si>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</si>
  <si>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</si>
  <si>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</si>
  <si>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</si>
  <si>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</si>
  <si>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</si>
  <si>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</si>
  <si>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</si>
  <si>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</si>
  <si>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</si>
  <si>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</si>
  <si>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</si>
  <si>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</si>
  <si>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</si>
  <si>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</si>
  <si>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</si>
  <si>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</si>
  <si>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</si>
  <si>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</si>
  <si>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</si>
  <si>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</si>
  <si>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</si>
  <si>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</si>
  <si>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</si>
  <si>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</si>
  <si>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</si>
  <si>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</si>
  <si>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</si>
  <si>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</si>
  <si>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</si>
  <si>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</si>
  <si>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</si>
  <si>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</si>
  <si>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</si>
  <si>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</si>
  <si>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</si>
  <si>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</si>
  <si>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</si>
  <si>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</si>
  <si>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</si>
  <si>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</si>
  <si>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</si>
  <si>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</si>
  <si>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</si>
  <si>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</si>
  <si>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</si>
  <si>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</si>
  <si>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</si>
  <si>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</si>
  <si>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</si>
  <si>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</si>
  <si>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</si>
  <si>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</si>
  <si>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</si>
  <si>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</si>
  <si>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</si>
  <si>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</si>
  <si>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</si>
  <si>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</si>
  <si>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</si>
  <si>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</si>
  <si>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</si>
  <si>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</si>
  <si>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</si>
  <si>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</si>
  <si>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</si>
  <si>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</si>
  <si>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</si>
  <si>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</si>
  <si>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</si>
  <si>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</si>
  <si>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</si>
  <si>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</si>
  <si>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</si>
  <si>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</si>
  <si>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</si>
  <si>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</si>
  <si>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</si>
  <si>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</si>
  <si>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</si>
  <si>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</si>
  <si>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</si>
  <si>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</si>
  <si>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</si>
  <si>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</si>
  <si>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</si>
  <si>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</si>
  <si>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</si>
  <si>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</si>
  <si>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</si>
  <si>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</si>
  <si>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</si>
  <si>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</si>
  <si>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</si>
  <si>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</si>
  <si>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</si>
  <si>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</si>
  <si>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</si>
  <si>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</si>
  <si>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</si>
  <si>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</si>
  <si>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</si>
  <si>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</si>
  <si>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</si>
  <si>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</si>
  <si>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</si>
  <si>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</si>
  <si>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</si>
  <si>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</si>
  <si>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</si>
  <si>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</si>
  <si>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</si>
  <si>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</si>
  <si>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</si>
  <si>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</si>
  <si>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</si>
  <si>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</si>
  <si>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</si>
  <si>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</si>
  <si>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</si>
  <si>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</si>
  <si>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</si>
  <si>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</si>
  <si>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</si>
  <si>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</si>
  <si>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</si>
  <si>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</si>
  <si>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</si>
  <si>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</si>
  <si>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</si>
  <si>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</si>
  <si>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</si>
  <si>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</si>
  <si>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</si>
  <si>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</si>
  <si>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</si>
  <si>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</si>
  <si>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</si>
  <si>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</si>
  <si>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</si>
  <si>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</si>
  <si>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</si>
  <si>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</si>
  <si>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</si>
  <si>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</si>
  <si>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</si>
  <si>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</si>
  <si>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</si>
  <si>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</si>
  <si>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</si>
  <si>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</si>
  <si>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</si>
  <si>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</si>
  <si>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</si>
  <si>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</si>
  <si>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</si>
  <si>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</si>
  <si>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</si>
  <si>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</si>
  <si>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</si>
  <si>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</si>
  <si>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</si>
  <si>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</si>
  <si>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</si>
  <si>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</si>
  <si>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</si>
  <si>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</si>
  <si>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</si>
  <si>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</si>
  <si>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</si>
  <si>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</si>
  <si>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</si>
  <si>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</si>
  <si>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</si>
  <si>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</si>
  <si>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</si>
  <si>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</si>
  <si>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</si>
  <si>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</si>
  <si>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</si>
  <si>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</si>
  <si>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</si>
  <si>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</si>
  <si>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</si>
  <si>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</si>
  <si>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</si>
  <si>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</si>
  <si>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</si>
  <si>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</si>
  <si>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</si>
  <si>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</si>
  <si>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</si>
  <si>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</si>
  <si>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</si>
  <si>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</si>
  <si>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</si>
  <si>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</si>
  <si>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</si>
  <si>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</si>
  <si>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</si>
  <si>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</si>
  <si>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</si>
  <si>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</si>
  <si>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</si>
  <si>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</si>
  <si>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</si>
  <si>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</si>
  <si>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</si>
  <si>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</si>
  <si>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</si>
  <si>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</si>
  <si>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</si>
  <si>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</si>
  <si>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</si>
  <si>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</si>
  <si>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</si>
  <si>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</si>
  <si>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</si>
  <si>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</si>
  <si>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</si>
  <si>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</si>
  <si>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</si>
  <si>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</si>
  <si>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</si>
  <si>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</si>
  <si>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</si>
  <si>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</si>
  <si>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</si>
  <si>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</si>
  <si>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</si>
  <si>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</si>
  <si>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</si>
  <si>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</si>
  <si>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</si>
  <si>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</si>
  <si>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</si>
  <si>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</si>
  <si>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</si>
  <si>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</si>
  <si>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</si>
  <si>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</si>
  <si>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</si>
  <si>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</si>
  <si>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</si>
  <si>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</si>
  <si>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</si>
  <si>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</si>
  <si>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</si>
  <si>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</si>
  <si>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</si>
  <si>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</si>
  <si>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</si>
  <si>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</si>
  <si>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</si>
  <si>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</si>
  <si>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</si>
  <si>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</si>
  <si>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</si>
  <si>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</si>
  <si>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</si>
  <si>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</si>
  <si>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</si>
  <si>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</si>
  <si>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</si>
  <si>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</si>
  <si>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</si>
  <si>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</si>
  <si>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</si>
  <si>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</si>
  <si>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</si>
  <si>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</si>
  <si>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</si>
  <si>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</si>
  <si>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</si>
  <si>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</si>
  <si>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</si>
  <si>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</si>
  <si>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</si>
  <si>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</si>
  <si>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</si>
  <si>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</si>
  <si>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</si>
  <si>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</si>
  <si>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</si>
  <si>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</si>
  <si>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</si>
  <si>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</si>
  <si>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</si>
  <si>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</si>
  <si>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</si>
  <si>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</si>
  <si>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</si>
  <si>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</si>
  <si>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</si>
  <si>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</si>
  <si>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</si>
  <si>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</si>
  <si>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</si>
  <si>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</si>
  <si>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</si>
  <si>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</si>
  <si>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</si>
  <si>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</si>
  <si>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</si>
  <si>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</si>
  <si>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</si>
  <si>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</si>
  <si>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</si>
  <si>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</si>
  <si>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</si>
  <si>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</si>
  <si>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</si>
  <si>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</si>
  <si>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</si>
  <si>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</si>
  <si>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</si>
  <si>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</si>
  <si>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</si>
  <si>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</si>
  <si>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</si>
  <si>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</si>
  <si>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</si>
  <si>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</si>
  <si>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</si>
  <si>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</si>
  <si>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</si>
  <si>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</si>
  <si>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</si>
  <si>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</si>
  <si>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</si>
  <si>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</si>
  <si>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</si>
  <si>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</si>
  <si>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</si>
  <si>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</si>
  <si>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</si>
  <si>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</si>
  <si>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</si>
  <si>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</si>
  <si>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</si>
  <si>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</si>
  <si>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</si>
  <si>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</si>
  <si>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</si>
  <si>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</si>
  <si>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</si>
  <si>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</si>
  <si>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</si>
  <si>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</si>
  <si>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</si>
  <si>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</si>
  <si>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</si>
  <si>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</si>
  <si>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</si>
  <si>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</si>
  <si>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</si>
  <si>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</si>
  <si>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</si>
  <si>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</si>
  <si>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</si>
  <si>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</si>
  <si>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</si>
  <si>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</si>
  <si>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</si>
  <si>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</si>
  <si>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</si>
  <si>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</si>
  <si>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</si>
  <si>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</si>
  <si>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</si>
  <si>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</si>
  <si>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</si>
  <si>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</si>
  <si>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</si>
  <si>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</si>
  <si>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</si>
  <si>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</si>
  <si>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</si>
  <si>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</si>
  <si>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</si>
  <si>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</si>
  <si>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</si>
  <si>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</si>
  <si>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</si>
  <si>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</si>
  <si>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</si>
  <si>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</si>
  <si>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</si>
  <si>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</si>
  <si>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</si>
  <si>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</si>
  <si>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</si>
  <si>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</si>
  <si>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</si>
  <si>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</si>
  <si>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</si>
  <si>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</si>
  <si>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</si>
  <si>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</si>
  <si>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</si>
  <si>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</si>
  <si>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</si>
  <si>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</si>
  <si>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</si>
  <si>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</si>
  <si>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</si>
  <si>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</si>
  <si>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</si>
  <si>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</si>
  <si>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</si>
  <si>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</si>
  <si>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</si>
  <si>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</si>
  <si>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</si>
  <si>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</si>
  <si>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</si>
  <si>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</si>
  <si>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</si>
  <si>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</si>
  <si>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</si>
  <si>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</si>
  <si>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</si>
  <si>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</si>
  <si>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</si>
  <si>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</si>
  <si>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</si>
  <si>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</si>
  <si>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</si>
  <si>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</si>
  <si>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</si>
  <si>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</si>
  <si>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</si>
  <si>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</si>
  <si>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</si>
  <si>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</si>
  <si>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</si>
  <si>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</si>
  <si>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</si>
  <si>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</si>
  <si>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</si>
  <si>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</si>
  <si>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</si>
  <si>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</si>
  <si>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</si>
  <si>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</si>
  <si>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</si>
  <si>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</si>
  <si>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</si>
  <si>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</si>
  <si>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</si>
  <si>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</si>
  <si>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</si>
  <si>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</si>
  <si>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</si>
  <si>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</si>
  <si>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</si>
  <si>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</si>
  <si>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</si>
  <si>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</si>
  <si>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</si>
  <si>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</si>
  <si>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</si>
  <si>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</si>
  <si>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</si>
  <si>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</si>
  <si>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</si>
  <si>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</si>
  <si>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</si>
  <si>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</si>
  <si>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</si>
  <si>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</si>
  <si>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</si>
  <si>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</si>
  <si>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</si>
  <si>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</si>
  <si>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</si>
  <si>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</si>
  <si>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</si>
  <si>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</si>
  <si>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</si>
  <si>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</si>
  <si>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</si>
  <si>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</si>
  <si>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</si>
  <si>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</si>
  <si>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</si>
  <si>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</si>
  <si>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</si>
  <si>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</si>
  <si>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</si>
  <si>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</si>
  <si>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</si>
  <si>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</si>
  <si>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</si>
  <si>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</si>
  <si>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</si>
  <si>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</si>
  <si>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</si>
  <si>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</si>
  <si>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</si>
  <si>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</si>
  <si>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</si>
  <si>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</si>
  <si>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</si>
  <si>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</si>
  <si>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</si>
  <si>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</si>
  <si>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</si>
  <si>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</si>
  <si>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</si>
  <si>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</si>
  <si>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</si>
  <si>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</si>
  <si>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</si>
  <si>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</si>
  <si>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</si>
  <si>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</si>
  <si>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</si>
  <si>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</si>
  <si>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</si>
  <si>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</si>
  <si>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</si>
  <si>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</si>
  <si>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</si>
  <si>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</si>
  <si>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</si>
  <si>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</si>
  <si>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</si>
  <si>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</si>
  <si>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</si>
  <si>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</si>
  <si>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</si>
  <si>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</si>
  <si>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</si>
  <si>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</si>
  <si>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</si>
  <si>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</si>
  <si>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</si>
  <si>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</si>
  <si>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</si>
  <si>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</si>
  <si>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</si>
  <si>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</si>
  <si>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</si>
  <si>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</si>
  <si>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</si>
  <si>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</si>
  <si>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</si>
  <si>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</si>
  <si>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</si>
  <si>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</si>
  <si>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</si>
  <si>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</si>
  <si>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</si>
  <si>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</si>
  <si>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</si>
  <si>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</si>
  <si>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</si>
  <si>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</si>
  <si>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</si>
  <si>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</si>
  <si>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</si>
  <si>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</si>
  <si>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</si>
  <si>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</si>
  <si>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</si>
  <si>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</si>
  <si>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</si>
  <si>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</si>
  <si>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</si>
  <si>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</si>
  <si>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</si>
  <si>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</si>
  <si>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</si>
  <si>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</si>
  <si>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</si>
  <si>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</si>
  <si>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</si>
  <si>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</si>
  <si>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</si>
  <si>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</si>
  <si>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</si>
  <si>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</si>
  <si>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</si>
  <si>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</si>
  <si>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</si>
  <si>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</si>
  <si>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</si>
  <si>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</si>
  <si>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</si>
  <si>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</si>
  <si>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</si>
  <si>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</si>
  <si>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</si>
  <si>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</si>
  <si>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</si>
  <si>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</si>
  <si>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</si>
  <si>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</si>
  <si>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</si>
  <si>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</si>
  <si>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</si>
  <si>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</si>
  <si>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</si>
  <si>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</si>
  <si>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</si>
  <si>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</si>
  <si>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</si>
  <si>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</si>
  <si>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</si>
  <si>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</si>
  <si>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</si>
  <si>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</si>
  <si>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</si>
  <si>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</si>
  <si>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</si>
  <si>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</si>
  <si>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</si>
  <si>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</si>
  <si>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</si>
  <si>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</si>
  <si>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</si>
  <si>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</si>
  <si>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</si>
  <si>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</si>
  <si>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</si>
  <si>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</si>
  <si>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</si>
  <si>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</si>
  <si>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</si>
  <si>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</si>
  <si>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</si>
  <si>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</si>
  <si>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</si>
  <si>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</si>
  <si>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</si>
  <si>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</si>
  <si>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</si>
  <si>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</si>
  <si>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</si>
  <si>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</si>
  <si>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</si>
  <si>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</si>
  <si>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</si>
  <si>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</si>
  <si>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</si>
  <si>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</si>
  <si>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</si>
  <si>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</si>
  <si>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</si>
  <si>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</si>
  <si>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</si>
  <si>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</si>
  <si>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</si>
  <si>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</si>
  <si>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</si>
  <si>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</si>
  <si>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</si>
  <si>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</si>
  <si>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</si>
  <si>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</si>
  <si>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</si>
  <si>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</si>
  <si>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</si>
  <si>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</si>
  <si>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</si>
  <si>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</si>
  <si>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</si>
  <si>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</si>
  <si>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</si>
  <si>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</si>
  <si>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</si>
  <si>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</si>
  <si>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</si>
  <si>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</si>
  <si>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</si>
  <si>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</si>
  <si>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</si>
  <si>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</si>
  <si>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</si>
  <si>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</si>
  <si>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</si>
  <si>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</si>
  <si>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</si>
  <si>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</si>
  <si>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</si>
  <si>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</si>
  <si>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</si>
  <si>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</si>
  <si>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</si>
  <si>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</si>
  <si>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</si>
  <si>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</si>
  <si>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</si>
  <si>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</si>
  <si>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</si>
  <si>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</si>
  <si>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</si>
  <si>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</si>
  <si>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</si>
  <si>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</si>
  <si>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</si>
  <si>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</si>
  <si>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</si>
  <si>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</si>
  <si>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</si>
  <si>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</si>
  <si>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</si>
  <si>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</si>
  <si>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</si>
  <si>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</si>
  <si>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</si>
  <si>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</si>
  <si>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</si>
  <si>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</si>
  <si>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</si>
  <si>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</si>
  <si>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</si>
  <si>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</si>
  <si>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</si>
  <si>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</si>
  <si>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</si>
  <si>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</si>
  <si>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</si>
  <si>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</si>
  <si>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</si>
  <si>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</si>
  <si>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</si>
  <si>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</si>
  <si>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</si>
  <si>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</si>
  <si>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</si>
  <si>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</si>
  <si>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</si>
  <si>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</si>
  <si>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</si>
  <si>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</si>
  <si>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</si>
  <si>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</si>
  <si>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</si>
  <si>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</si>
  <si>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</si>
  <si>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</si>
  <si>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</si>
  <si>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</si>
  <si>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</si>
  <si>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</si>
  <si>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</si>
  <si>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</si>
  <si>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</si>
  <si>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</si>
  <si>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</si>
  <si>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</si>
  <si>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</si>
  <si>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</si>
  <si>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</si>
  <si>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</si>
  <si>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</si>
  <si>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</si>
  <si>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</si>
  <si>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</si>
  <si>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</si>
  <si>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</si>
  <si>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</si>
  <si>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</si>
  <si>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</si>
  <si>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</si>
  <si>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</si>
  <si>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</si>
  <si>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</si>
  <si>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</si>
  <si>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</si>
  <si>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</si>
  <si>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</si>
  <si>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</si>
  <si>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</si>
  <si>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</si>
  <si>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</si>
  <si>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</si>
  <si>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</si>
  <si>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</si>
  <si>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</si>
  <si>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</si>
  <si>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</si>
  <si>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</si>
  <si>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</si>
  <si>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</si>
  <si>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</si>
  <si>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</si>
  <si>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</si>
  <si>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</si>
  <si>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</si>
  <si>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</si>
  <si>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</si>
  <si>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</si>
  <si>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</si>
  <si>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</si>
  <si>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</si>
  <si>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</si>
  <si>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</si>
  <si>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</si>
  <si>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</si>
  <si>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</si>
  <si>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</si>
  <si>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</si>
  <si>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</si>
  <si>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</si>
  <si>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</si>
  <si>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</si>
  <si>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</si>
  <si>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</si>
  <si>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</si>
  <si>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</si>
  <si>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</si>
  <si>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</si>
  <si>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</si>
  <si>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</si>
  <si>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</si>
  <si>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</si>
  <si>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</si>
  <si>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</si>
  <si>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</si>
  <si>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</si>
  <si>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</si>
  <si>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</si>
  <si>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</si>
  <si>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</si>
  <si>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</si>
  <si>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</si>
  <si>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</si>
  <si>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</si>
  <si>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</si>
  <si>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</si>
  <si>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</si>
  <si>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</si>
  <si>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</si>
  <si>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</si>
  <si>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</si>
  <si>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</si>
  <si>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</si>
  <si>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</si>
  <si>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</si>
  <si>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</si>
  <si>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</si>
  <si>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</si>
  <si>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</si>
  <si>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</si>
  <si>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</si>
  <si>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</si>
  <si>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</si>
  <si>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</si>
  <si>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</si>
  <si>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</si>
  <si>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</si>
  <si>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</si>
  <si>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</si>
  <si>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</si>
  <si>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</si>
  <si>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</si>
  <si>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</si>
  <si>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</si>
  <si>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</si>
  <si>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</si>
  <si>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</si>
  <si>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</si>
  <si>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</si>
  <si>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</si>
  <si>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</si>
  <si>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</si>
  <si>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</si>
  <si>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</si>
  <si>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</si>
  <si>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</si>
  <si>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</si>
  <si>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</si>
  <si>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</si>
  <si>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</si>
  <si>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</si>
  <si>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</si>
  <si>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</si>
  <si>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</si>
  <si>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</si>
  <si>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</si>
  <si>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</si>
  <si>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</si>
  <si>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</si>
  <si>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</si>
  <si>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</si>
  <si>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</si>
  <si>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</si>
  <si>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</si>
  <si>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</si>
  <si>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</si>
  <si>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</si>
  <si>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</si>
  <si>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</si>
  <si>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</si>
  <si>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</si>
  <si>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</si>
  <si>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</si>
  <si>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</si>
  <si>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</si>
  <si>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</si>
  <si>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</si>
  <si>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</si>
  <si>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</si>
  <si>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</si>
  <si>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</si>
  <si>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</si>
  <si>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</si>
  <si>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</si>
  <si>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</si>
  <si>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</si>
  <si>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</si>
  <si>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</si>
  <si>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</si>
  <si>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</si>
  <si>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</si>
  <si>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</si>
  <si>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</si>
  <si>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</si>
  <si>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</si>
  <si>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</si>
  <si>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</si>
  <si>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</si>
  <si>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</si>
  <si>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</si>
  <si>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</si>
  <si>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</si>
  <si>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</si>
  <si>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</si>
  <si>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</si>
  <si>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</si>
  <si>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</si>
  <si>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</si>
  <si>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</si>
  <si>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</si>
  <si>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</si>
  <si>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</si>
  <si>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</si>
  <si>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</si>
  <si>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</si>
  <si>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</si>
  <si>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</si>
  <si>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</si>
  <si>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</si>
  <si>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</si>
  <si>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</si>
  <si>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</si>
  <si>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</si>
  <si>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</si>
  <si>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</si>
  <si>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</si>
  <si>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</si>
  <si>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</si>
  <si>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</si>
  <si>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</si>
  <si>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</si>
  <si>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</si>
  <si>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</si>
  <si>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</si>
  <si>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</si>
  <si>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</si>
  <si>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</si>
  <si>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</si>
  <si>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</si>
  <si>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</si>
  <si>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</si>
  <si>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</si>
  <si>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</si>
  <si>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</si>
  <si>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</si>
  <si>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</si>
  <si>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</si>
  <si>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</si>
  <si>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</si>
  <si>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</si>
  <si>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</si>
  <si>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</si>
  <si>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</si>
  <si>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</si>
  <si>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</si>
  <si>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</si>
  <si>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</si>
  <si>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</si>
  <si>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</si>
  <si>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</si>
  <si>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</si>
  <si>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</si>
  <si>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</si>
  <si>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</si>
  <si>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</si>
  <si>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</si>
  <si>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</si>
  <si>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</si>
  <si>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</si>
  <si>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</si>
  <si>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</si>
  <si>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</si>
  <si>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</si>
  <si>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</si>
  <si>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</si>
  <si>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</si>
  <si>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</si>
  <si>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</si>
  <si>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</si>
  <si>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</si>
  <si>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</si>
  <si>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</si>
  <si>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</si>
  <si>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</si>
  <si>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</si>
  <si>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</si>
  <si>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</si>
  <si>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</si>
  <si>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</si>
  <si>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</si>
  <si>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</si>
  <si>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</si>
  <si>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</si>
  <si>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</si>
  <si>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</si>
  <si>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</si>
  <si>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</si>
  <si>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</si>
  <si>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</si>
  <si>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</si>
  <si>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</si>
  <si>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</si>
  <si>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</si>
  <si>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</si>
  <si>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</si>
  <si>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</si>
  <si>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</si>
  <si>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</si>
  <si>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</si>
  <si>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</si>
  <si>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</si>
  <si>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</si>
  <si>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</si>
  <si>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</si>
  <si>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</si>
  <si>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</si>
  <si>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</si>
  <si>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</si>
  <si>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</si>
  <si>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</si>
  <si>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</si>
  <si>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</si>
  <si>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</si>
  <si>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</si>
  <si>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</si>
  <si>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</si>
  <si>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</si>
  <si>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</si>
  <si>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</si>
  <si>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</si>
  <si>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</si>
  <si>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</si>
  <si>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</si>
  <si>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</si>
  <si>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</si>
  <si>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</si>
  <si>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</si>
  <si>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</si>
  <si>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</si>
  <si>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</si>
  <si>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</si>
  <si>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</si>
  <si>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</si>
  <si>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</si>
  <si>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</si>
  <si>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</si>
  <si>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</si>
  <si>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</si>
  <si>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</si>
  <si>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</si>
  <si>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</si>
  <si>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</si>
  <si>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</si>
  <si>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</si>
  <si>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</si>
  <si>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</si>
  <si>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</si>
  <si>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</si>
  <si>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</si>
  <si>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</si>
  <si>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</si>
  <si>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</si>
  <si>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</si>
  <si>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</si>
  <si>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</si>
  <si>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</si>
  <si>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</si>
  <si>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</si>
  <si>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</si>
  <si>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</si>
  <si>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</si>
  <si>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</si>
  <si>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</si>
  <si>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</si>
  <si>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</si>
  <si>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</si>
  <si>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</si>
  <si>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</si>
  <si>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</si>
  <si>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</si>
  <si>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</si>
  <si>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</si>
  <si>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</si>
  <si>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</si>
  <si>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</si>
  <si>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</si>
  <si>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</si>
  <si>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</si>
  <si>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</si>
  <si>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</si>
  <si>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</si>
  <si>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</si>
  <si>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</si>
  <si>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</si>
  <si>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</si>
  <si>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</si>
  <si>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</si>
  <si>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</si>
  <si>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</si>
  <si>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</si>
  <si>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</si>
  <si>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</si>
  <si>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</si>
  <si>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</si>
  <si>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</si>
  <si>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</si>
  <si>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</si>
  <si>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</si>
  <si>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</si>
  <si>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</si>
  <si>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</si>
  <si>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</si>
  <si>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</si>
  <si>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</si>
  <si>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</si>
  <si>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</si>
  <si>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</si>
  <si>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</si>
  <si>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</si>
  <si>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</si>
  <si>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</si>
  <si>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</si>
  <si>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</si>
  <si>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</si>
  <si>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</si>
  <si>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</si>
  <si>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</si>
  <si>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</si>
  <si>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</si>
  <si>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</si>
  <si>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</si>
  <si>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</si>
  <si>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</si>
  <si>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</si>
  <si>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</si>
  <si>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</si>
  <si>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</si>
  <si>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</si>
  <si>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</si>
  <si>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</si>
  <si>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</si>
  <si>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</si>
  <si>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</si>
  <si>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</si>
  <si>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</si>
  <si>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</si>
  <si>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</si>
  <si>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</si>
  <si>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</si>
  <si>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</si>
  <si>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</si>
  <si>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</si>
  <si>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</si>
  <si>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</si>
  <si>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</si>
  <si>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</si>
  <si>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</si>
  <si>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</si>
  <si>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</si>
  <si>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</si>
  <si>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</si>
  <si>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</si>
  <si>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</si>
  <si>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</si>
  <si>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</si>
  <si>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</si>
  <si>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</si>
  <si>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</si>
  <si>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</si>
  <si>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</si>
  <si>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</si>
  <si>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</si>
  <si>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</si>
  <si>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</si>
  <si>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</si>
  <si>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</si>
  <si>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</si>
  <si>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</si>
  <si>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</si>
  <si>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</si>
  <si>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</si>
  <si>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</si>
  <si>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</si>
  <si>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</si>
  <si>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</si>
  <si>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</si>
  <si>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</si>
  <si>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</si>
  <si>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</si>
  <si>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</si>
  <si>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</si>
  <si>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</si>
  <si>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</si>
  <si>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</si>
  <si>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</si>
  <si>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</si>
  <si>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</si>
  <si>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</si>
  <si>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</si>
  <si>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</si>
  <si>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</si>
  <si>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</si>
  <si>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</si>
  <si>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</si>
  <si>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</si>
  <si>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</si>
  <si>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</si>
  <si>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</si>
  <si>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</si>
  <si>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</si>
  <si>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</si>
  <si>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</si>
  <si>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</si>
  <si>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</si>
  <si>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</si>
  <si>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</si>
  <si>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</si>
  <si>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</si>
  <si>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</si>
  <si>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</si>
  <si>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</si>
  <si>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</si>
  <si>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</si>
  <si>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</si>
  <si>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</si>
  <si>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</si>
  <si>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</si>
  <si>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</si>
  <si>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</si>
  <si>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</si>
  <si>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</si>
  <si>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</si>
  <si>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</si>
  <si>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</si>
  <si>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</si>
  <si>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</si>
  <si>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</si>
  <si>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</si>
  <si>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</si>
  <si>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</si>
  <si>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</si>
  <si>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</si>
  <si>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</si>
  <si>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</si>
  <si>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</si>
  <si>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</si>
  <si>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</si>
  <si>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</si>
  <si>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</si>
  <si>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</si>
  <si>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</si>
  <si>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</si>
  <si>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</si>
  <si>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</si>
  <si>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</si>
  <si>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</si>
  <si>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</si>
  <si>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</si>
  <si>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</si>
  <si>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</si>
  <si>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</si>
  <si>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</si>
  <si>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</si>
  <si>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</si>
  <si>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</si>
  <si>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</si>
  <si>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</si>
  <si>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</si>
  <si>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</si>
  <si>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</si>
  <si>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</si>
  <si>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</si>
  <si>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</si>
  <si>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</si>
  <si>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</si>
  <si>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</si>
  <si>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</si>
  <si>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</si>
  <si>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</si>
  <si>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</si>
  <si>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</si>
  <si>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</si>
  <si>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</si>
  <si>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</si>
  <si>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</si>
  <si>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</si>
  <si>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</si>
  <si>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</si>
  <si>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</si>
  <si>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</si>
  <si>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</si>
  <si>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</si>
  <si>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</si>
  <si>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</si>
  <si>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</si>
  <si>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</si>
  <si>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</si>
  <si>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</si>
  <si>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</si>
  <si>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</si>
  <si>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</si>
  <si>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</si>
  <si>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</si>
  <si>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</si>
  <si>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</si>
  <si>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</si>
  <si>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</si>
  <si>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</si>
  <si>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</si>
  <si>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</si>
  <si>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</si>
  <si>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</si>
  <si>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</si>
  <si>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</si>
  <si>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</si>
  <si>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</si>
  <si>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</si>
  <si>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</si>
  <si>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</si>
  <si>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</si>
  <si>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</si>
  <si>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</si>
  <si>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</si>
  <si>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</si>
  <si>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</si>
  <si>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</si>
  <si>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</si>
  <si>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</si>
  <si>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</si>
  <si>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</si>
  <si>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</si>
  <si>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</si>
  <si>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</si>
  <si>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</si>
  <si>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</si>
  <si>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</si>
  <si>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</si>
  <si>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</si>
  <si>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</si>
  <si>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</si>
  <si>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</si>
  <si>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</si>
  <si>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</si>
  <si>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</si>
  <si>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</si>
  <si>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</si>
  <si>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</si>
  <si>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</si>
  <si>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</si>
  <si>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</si>
  <si>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</si>
  <si>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</si>
  <si>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</si>
  <si>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</si>
  <si>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</si>
  <si>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</si>
  <si>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</si>
  <si>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</si>
  <si>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</si>
  <si>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</si>
  <si>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</si>
  <si>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</si>
  <si>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</si>
  <si>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</si>
  <si>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</si>
  <si>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</si>
  <si>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</si>
  <si>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</si>
  <si>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</si>
  <si>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</si>
  <si>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</si>
  <si>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</si>
  <si>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</si>
  <si>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</si>
  <si>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</si>
  <si>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</si>
  <si>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</si>
  <si>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</si>
  <si>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</si>
  <si>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</si>
  <si>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</si>
  <si>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</si>
  <si>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</si>
  <si>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</si>
  <si>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</si>
  <si>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</si>
  <si>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</si>
  <si>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</si>
  <si>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</si>
  <si>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</si>
  <si>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</si>
  <si>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</si>
  <si>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</si>
  <si>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</si>
  <si>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</si>
  <si>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</si>
  <si>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</si>
  <si>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</si>
  <si>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</si>
  <si>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</si>
  <si>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</si>
  <si>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</si>
  <si>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</si>
  <si>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</si>
  <si>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</si>
  <si>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</si>
  <si>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</si>
  <si>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</si>
  <si>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</si>
  <si>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</si>
  <si>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</si>
  <si>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</si>
  <si>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</si>
  <si>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</si>
  <si>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</si>
  <si>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</si>
  <si>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</si>
  <si>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</si>
  <si>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</si>
  <si>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</si>
  <si>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</si>
  <si>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</si>
  <si>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</si>
  <si>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</si>
  <si>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</si>
  <si>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</si>
  <si>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</si>
  <si>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</si>
  <si>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</si>
  <si>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</si>
  <si>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</si>
  <si>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</si>
  <si>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</si>
  <si>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</si>
  <si>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</si>
  <si>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</si>
  <si>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</si>
  <si>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</si>
  <si>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</si>
  <si>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</si>
  <si>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</si>
  <si>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</si>
  <si>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</si>
  <si>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</si>
  <si>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</si>
  <si>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</si>
  <si>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</si>
  <si>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</si>
  <si>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</si>
  <si>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</si>
  <si>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</si>
  <si>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</si>
  <si>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</si>
  <si>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</si>
  <si>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</si>
  <si>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</si>
  <si>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</si>
  <si>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</si>
  <si>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</si>
  <si>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</si>
  <si>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</si>
  <si>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</si>
  <si>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</si>
  <si>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</si>
  <si>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</si>
  <si>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</si>
  <si>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</si>
  <si>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</si>
  <si>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</si>
  <si>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</si>
  <si>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</si>
  <si>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</si>
  <si>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</si>
  <si>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</si>
  <si>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</si>
  <si>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</si>
  <si>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</si>
  <si>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</si>
  <si>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</si>
  <si>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</si>
  <si>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</si>
  <si>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</si>
  <si>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</si>
  <si>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</si>
  <si>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</si>
  <si>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</si>
  <si>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</si>
  <si>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</si>
  <si>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</si>
  <si>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</si>
  <si>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</si>
  <si>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</si>
  <si>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</si>
  <si>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</si>
  <si>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</si>
  <si>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</si>
  <si>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</si>
  <si>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</si>
  <si>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</si>
  <si>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</si>
  <si>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</si>
  <si>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</si>
  <si>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</si>
  <si>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</si>
  <si>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</si>
  <si>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</si>
  <si>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</si>
  <si>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</si>
  <si>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</si>
  <si>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</si>
  <si>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</si>
  <si>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</si>
  <si>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</si>
  <si>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</si>
  <si>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</si>
  <si>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</si>
  <si>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</si>
  <si>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</si>
  <si>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</si>
  <si>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</si>
  <si>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</si>
  <si>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</si>
  <si>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</si>
  <si>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</si>
  <si>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</si>
  <si>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</si>
  <si>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</si>
  <si>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</si>
  <si>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</si>
  <si>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</si>
  <si>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</si>
  <si>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</si>
  <si>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</si>
  <si>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</si>
  <si>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</si>
  <si>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</si>
  <si>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</si>
  <si>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</si>
  <si>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</si>
  <si>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</si>
  <si>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</si>
  <si>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</si>
  <si>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</si>
  <si>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</si>
  <si>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</si>
  <si>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</si>
  <si>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</si>
  <si>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</si>
  <si>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</si>
  <si>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</si>
  <si>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</si>
  <si>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</si>
  <si>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</si>
  <si>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</si>
  <si>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</si>
  <si>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</si>
  <si>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</si>
  <si>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</si>
  <si>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</si>
  <si>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</si>
  <si>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</si>
  <si>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</si>
  <si>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</si>
  <si>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</si>
  <si>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</si>
  <si>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</si>
  <si>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</si>
  <si>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</si>
  <si>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</si>
  <si>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</si>
  <si>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</si>
  <si>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</si>
  <si>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</si>
  <si>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</si>
  <si>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</si>
  <si>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</si>
  <si>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</si>
  <si>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</si>
  <si>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</si>
  <si>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</si>
  <si>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</si>
  <si>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</si>
  <si>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</si>
  <si>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</si>
  <si>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</si>
  <si>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</si>
  <si>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</si>
  <si>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</si>
  <si>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</si>
  <si>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</si>
  <si>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</si>
  <si>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</si>
  <si>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</si>
  <si>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</si>
  <si>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</si>
  <si>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</si>
  <si>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</si>
  <si>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</si>
  <si>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</si>
  <si>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</si>
  <si>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</si>
  <si>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</si>
  <si>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</si>
  <si>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</si>
  <si>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</si>
  <si>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</si>
  <si>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</si>
  <si>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</si>
  <si>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</si>
  <si>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</si>
  <si>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</si>
  <si>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</si>
  <si>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</si>
  <si>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</si>
  <si>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</si>
  <si>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</si>
  <si>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</si>
  <si>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</si>
  <si>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</si>
  <si>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</si>
  <si>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</si>
  <si>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</si>
  <si>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</si>
  <si>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</si>
  <si>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</si>
  <si>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</si>
  <si>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</si>
  <si>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</si>
  <si>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</si>
  <si>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</si>
  <si>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</si>
  <si>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</si>
  <si>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</si>
  <si>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</si>
  <si>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</si>
  <si>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</si>
  <si>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</si>
  <si>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</si>
  <si>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</si>
  <si>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</si>
  <si>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</si>
  <si>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</si>
  <si>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</si>
  <si>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</si>
  <si>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</si>
  <si>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</si>
  <si>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</si>
  <si>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</si>
  <si>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</si>
  <si>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</si>
  <si>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</si>
  <si>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</si>
  <si>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</si>
  <si>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</si>
  <si>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</si>
  <si>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</si>
  <si>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</si>
  <si>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</si>
  <si>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</si>
  <si>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</si>
  <si>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</si>
  <si>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</si>
  <si>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</si>
  <si>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</si>
  <si>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</si>
  <si>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</si>
  <si>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</si>
  <si>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</si>
  <si>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</si>
  <si>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</si>
  <si>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</si>
  <si>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</si>
  <si>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</si>
  <si>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</si>
  <si>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</si>
  <si>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</si>
  <si>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</si>
  <si>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</si>
  <si>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</si>
  <si>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</si>
  <si>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</si>
  <si>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</si>
  <si>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</si>
  <si>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</si>
  <si>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</si>
  <si>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</si>
  <si>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</si>
  <si>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</si>
  <si>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</si>
  <si>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</si>
  <si>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</si>
  <si>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</si>
  <si>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</si>
  <si>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</si>
  <si>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</si>
  <si>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</si>
  <si>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</si>
  <si>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</si>
  <si>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</si>
  <si>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</si>
  <si>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</si>
  <si>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</si>
  <si>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</si>
  <si>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</si>
  <si>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</si>
  <si>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</si>
  <si>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</si>
  <si>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</si>
  <si>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</si>
  <si>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</si>
  <si>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</si>
  <si>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</si>
  <si>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</si>
  <si>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</si>
  <si>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</si>
  <si>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</si>
  <si>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</si>
  <si>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</si>
  <si>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</si>
  <si>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</si>
  <si>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</si>
  <si>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</si>
  <si>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</si>
  <si>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</si>
  <si>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</si>
  <si>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</si>
  <si>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</si>
  <si>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</si>
  <si>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</si>
  <si>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</si>
  <si>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</si>
  <si>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</si>
  <si>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</si>
  <si>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</si>
  <si>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</si>
  <si>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</si>
  <si>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</si>
  <si>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</si>
  <si>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</si>
  <si>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</si>
  <si>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</si>
  <si>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</si>
  <si>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</si>
  <si>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</si>
  <si>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</si>
  <si>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</si>
  <si>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</si>
  <si>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</si>
  <si>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</si>
  <si>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</si>
  <si>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</si>
  <si>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</si>
  <si>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</si>
  <si>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</si>
  <si>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</si>
  <si>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</si>
  <si>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</si>
  <si>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</si>
  <si>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</si>
  <si>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</si>
  <si>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</si>
  <si>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</si>
  <si>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</si>
  <si>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</si>
  <si>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</si>
  <si>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</si>
  <si>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</si>
  <si>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</si>
  <si>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</si>
  <si>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</si>
  <si>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</si>
  <si>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</si>
  <si>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</si>
  <si>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</si>
  <si>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</si>
  <si>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</si>
  <si>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</si>
  <si>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</si>
  <si>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</si>
  <si>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</si>
  <si>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</si>
  <si>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</si>
  <si>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</si>
  <si>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</si>
  <si>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</si>
  <si>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</si>
  <si>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</si>
  <si>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</si>
  <si>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</si>
  <si>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</si>
  <si>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</si>
  <si>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</si>
  <si>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</si>
  <si>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</si>
  <si>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</si>
  <si>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</si>
  <si>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</si>
  <si>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</si>
  <si>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</si>
  <si>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</si>
  <si>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</si>
  <si>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</si>
  <si>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</si>
  <si>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</si>
  <si>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</si>
  <si>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</si>
  <si>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</si>
  <si>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</si>
  <si>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</si>
  <si>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</si>
  <si>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</si>
  <si>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</si>
  <si>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</si>
  <si>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</si>
  <si>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</si>
  <si>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</si>
  <si>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</si>
  <si>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</si>
  <si>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</si>
  <si>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</si>
  <si>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</si>
  <si>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</si>
  <si>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</si>
  <si>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</si>
  <si>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</si>
  <si>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</si>
  <si>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</si>
  <si>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</si>
  <si>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</si>
  <si>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</si>
  <si>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</si>
  <si>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</si>
  <si>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</si>
  <si>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</si>
  <si>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</si>
  <si>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</si>
  <si>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</si>
  <si>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</si>
  <si>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</si>
  <si>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</si>
  <si>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</si>
  <si>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</si>
  <si>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</si>
  <si>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</si>
  <si>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</si>
  <si>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</si>
  <si>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</si>
  <si>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</si>
  <si>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</si>
  <si>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</si>
  <si>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</si>
  <si>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</si>
  <si>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</si>
  <si>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</si>
  <si>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</si>
  <si>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</si>
  <si>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</si>
  <si>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</si>
  <si>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</si>
  <si>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</si>
  <si>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</si>
  <si>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</si>
  <si>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</si>
  <si>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</si>
  <si>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</si>
  <si>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</si>
  <si>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</si>
  <si>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</si>
  <si>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</si>
  <si>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</si>
  <si>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</si>
  <si>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</si>
  <si>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</si>
  <si>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</si>
  <si>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</si>
  <si>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</si>
  <si>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</si>
  <si>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</si>
  <si>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</si>
  <si>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</si>
  <si>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</si>
  <si>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</si>
  <si>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</si>
  <si>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</si>
  <si>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</si>
  <si>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</si>
  <si>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</si>
  <si>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</si>
  <si>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</si>
  <si>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</si>
  <si>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</si>
  <si>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</si>
  <si>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</si>
  <si>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</si>
  <si>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</si>
  <si>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</si>
  <si>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</si>
  <si>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</si>
  <si>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</si>
  <si>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</si>
  <si>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</si>
  <si>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</si>
  <si>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</si>
  <si>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</si>
  <si>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</si>
  <si>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</si>
  <si>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</si>
  <si>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</si>
  <si>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</si>
  <si>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</si>
  <si>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</si>
  <si>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</si>
  <si>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</si>
  <si>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</si>
  <si>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</si>
  <si>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</si>
  <si>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</si>
  <si>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</si>
  <si>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</si>
  <si>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</si>
  <si>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</si>
  <si>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</si>
  <si>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</si>
  <si>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</si>
  <si>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</si>
  <si>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</si>
  <si>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</si>
  <si>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</si>
  <si>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</si>
  <si>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</si>
  <si>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</si>
  <si>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</si>
  <si>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</si>
  <si>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</si>
  <si>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</si>
  <si>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</si>
  <si>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</si>
  <si>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</si>
  <si>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</si>
  <si>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</si>
  <si>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</si>
  <si>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</si>
  <si>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</si>
  <si>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</si>
  <si>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</si>
  <si>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</si>
  <si>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</si>
  <si>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</si>
  <si>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</si>
  <si>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</si>
  <si>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</si>
  <si>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</si>
  <si>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</si>
  <si>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</si>
  <si>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</si>
  <si>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</si>
  <si>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</si>
  <si>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</si>
  <si>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</si>
  <si>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</si>
  <si>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</si>
  <si>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</si>
  <si>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</si>
  <si>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</si>
  <si>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</si>
  <si>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</si>
  <si>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</si>
  <si>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</si>
  <si>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</si>
  <si>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</si>
  <si>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</si>
  <si>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</si>
  <si>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</si>
  <si>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</si>
  <si>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</si>
  <si>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</si>
  <si>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</si>
  <si>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</si>
  <si>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</si>
  <si>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</si>
  <si>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</si>
  <si>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</si>
  <si>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</si>
  <si>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</si>
  <si>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</si>
  <si>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</si>
  <si>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</si>
  <si>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</si>
  <si>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</si>
  <si>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</si>
  <si>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</si>
  <si>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</si>
  <si>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</si>
  <si>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</si>
  <si>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</si>
  <si>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</si>
  <si>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</si>
  <si>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</si>
  <si>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</si>
  <si>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</si>
  <si>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</si>
  <si>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</si>
  <si>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</si>
  <si>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</si>
  <si>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</si>
  <si>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</si>
  <si>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</si>
  <si>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</si>
  <si>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</si>
  <si>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</si>
  <si>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</si>
  <si>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</si>
  <si>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</si>
  <si>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</si>
  <si>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</si>
  <si>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</si>
  <si>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</si>
  <si>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</si>
  <si>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</si>
  <si>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</si>
  <si>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</si>
  <si>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</si>
  <si>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</si>
  <si>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</si>
  <si>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</si>
  <si>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</si>
  <si>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</si>
  <si>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</si>
  <si>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</si>
  <si>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</si>
  <si>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</si>
  <si>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</si>
  <si>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</si>
  <si>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</si>
  <si>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</si>
  <si>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</si>
  <si>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</si>
  <si>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</si>
  <si>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</si>
  <si>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</si>
  <si>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</si>
  <si>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</si>
  <si>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</si>
  <si>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</si>
  <si>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</si>
  <si>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</si>
  <si>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</si>
  <si>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</si>
  <si>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</si>
  <si>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</si>
  <si>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</si>
  <si>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</si>
  <si>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</si>
  <si>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</si>
  <si>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</si>
  <si>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</si>
  <si>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</si>
  <si>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</si>
  <si>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</si>
  <si>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</si>
  <si>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</si>
  <si>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</si>
  <si>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</si>
  <si>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</si>
  <si>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</si>
  <si>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</si>
  <si>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</si>
  <si>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</si>
  <si>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</si>
  <si>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</si>
  <si>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</si>
  <si>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</si>
  <si>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</si>
  <si>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</si>
  <si>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</si>
  <si>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</si>
  <si>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</si>
  <si>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</si>
  <si>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</si>
  <si>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</si>
  <si>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</si>
  <si>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</si>
  <si>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</si>
  <si>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</si>
  <si>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</si>
  <si>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</si>
  <si>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</si>
  <si>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</si>
  <si>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</si>
  <si>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</si>
  <si>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</si>
  <si>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</si>
  <si>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</si>
  <si>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</si>
  <si>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</si>
  <si>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</si>
  <si>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</si>
  <si>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</si>
  <si>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</si>
  <si>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</si>
  <si>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</si>
  <si>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</si>
  <si>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</si>
  <si>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</si>
  <si>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</si>
  <si>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</si>
  <si>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</si>
  <si>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</si>
  <si>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</si>
  <si>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</si>
  <si>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</si>
  <si>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</si>
  <si>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</si>
  <si>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</si>
  <si>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</si>
  <si>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</si>
  <si>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</si>
  <si>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</si>
  <si>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</si>
  <si>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</si>
  <si>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</si>
  <si>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</si>
  <si>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</si>
  <si>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</si>
  <si>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</si>
  <si>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</si>
  <si>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</si>
  <si>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</si>
  <si>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</si>
  <si>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</si>
  <si>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</si>
  <si>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</si>
  <si>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</si>
  <si>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</si>
  <si>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</si>
  <si>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</si>
  <si>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</si>
  <si>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</si>
  <si>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</si>
  <si>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</si>
  <si>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</si>
  <si>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</si>
  <si>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</si>
  <si>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</si>
  <si>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</si>
  <si>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</si>
  <si>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</si>
  <si>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</si>
  <si>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</si>
  <si>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</si>
  <si>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</si>
  <si>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</si>
  <si>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</si>
  <si>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</si>
  <si>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</si>
  <si>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</si>
  <si>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</si>
  <si>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</si>
  <si>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</si>
  <si>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</si>
  <si>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</si>
  <si>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</si>
  <si>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</si>
  <si>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</si>
  <si>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</si>
  <si>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</si>
  <si>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</si>
  <si>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</si>
  <si>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</si>
  <si>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</si>
  <si>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</si>
  <si>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</si>
  <si>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</si>
  <si>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</si>
  <si>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</si>
  <si>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</si>
  <si>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</si>
  <si>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</si>
  <si>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</si>
  <si>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</si>
  <si>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</si>
  <si>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</si>
  <si>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</si>
  <si>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</si>
  <si>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</si>
  <si>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</si>
  <si>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</si>
  <si>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</si>
  <si>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</si>
  <si>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</si>
  <si>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</si>
  <si>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</si>
  <si>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</si>
  <si>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</si>
  <si>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</si>
  <si>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</si>
  <si>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</si>
  <si>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</si>
  <si>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</si>
  <si>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</si>
  <si>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</si>
  <si>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</si>
  <si>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</si>
  <si>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</si>
  <si>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</si>
  <si>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</si>
  <si>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</si>
  <si>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</si>
  <si>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</si>
  <si>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</si>
  <si>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</si>
  <si>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</si>
  <si>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</si>
  <si>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</si>
  <si>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</si>
  <si>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</si>
  <si>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</si>
  <si>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</si>
  <si>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</si>
  <si>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</si>
  <si>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</si>
  <si>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</si>
  <si>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</si>
  <si>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</si>
  <si>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</si>
  <si>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</si>
  <si>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</si>
  <si>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</si>
  <si>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</si>
  <si>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</si>
  <si>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</si>
  <si>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</si>
  <si>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</si>
  <si>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</si>
  <si>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</si>
  <si>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</si>
  <si>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</si>
  <si>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</si>
  <si>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</si>
  <si>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</si>
  <si>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</si>
  <si>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</si>
  <si>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</si>
  <si>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</si>
  <si>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</si>
  <si>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</si>
  <si>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</si>
  <si>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</si>
  <si>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</si>
  <si>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</si>
  <si>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</si>
  <si>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</si>
  <si>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</si>
  <si>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</si>
  <si>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</si>
  <si>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</si>
  <si>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</si>
  <si>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</si>
  <si>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</si>
  <si>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</si>
  <si>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</si>
  <si>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</si>
  <si>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</si>
  <si>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</si>
  <si>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</si>
  <si>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</si>
  <si>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</si>
  <si>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</si>
  <si>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</si>
  <si>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</si>
  <si>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</si>
  <si>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</si>
  <si>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</si>
  <si>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</si>
  <si>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</si>
  <si>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</si>
  <si>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</si>
  <si>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</si>
  <si>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</si>
  <si>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</si>
  <si>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</si>
  <si>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</si>
  <si>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</si>
  <si>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</si>
  <si>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</si>
  <si>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</si>
  <si>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</si>
  <si>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</si>
  <si>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</si>
  <si>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</si>
  <si>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</si>
  <si>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</si>
  <si>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</si>
  <si>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</si>
  <si>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</si>
  <si>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</si>
  <si>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</si>
  <si>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</si>
  <si>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</si>
  <si>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</si>
  <si>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</si>
  <si>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</si>
  <si>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</si>
  <si>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</si>
  <si>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</si>
  <si>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</si>
  <si>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</si>
  <si>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</si>
  <si>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</si>
  <si>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</si>
  <si>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</si>
  <si>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</si>
  <si>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</si>
  <si>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</si>
  <si>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</si>
  <si>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</si>
  <si>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</si>
  <si>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</si>
  <si>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</si>
  <si>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</si>
  <si>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</si>
  <si>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</si>
  <si>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</si>
  <si>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</si>
  <si>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</si>
  <si>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</si>
  <si>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</si>
  <si>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</si>
  <si>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</si>
  <si>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</si>
  <si>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</si>
  <si>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</si>
  <si>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</si>
  <si>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</si>
  <si>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</si>
  <si>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</si>
  <si>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</si>
  <si>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</si>
  <si>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</si>
  <si>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</si>
  <si>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</si>
  <si>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</si>
  <si>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</si>
  <si>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</si>
  <si>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</si>
  <si>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</si>
  <si>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</si>
  <si>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</si>
  <si>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</si>
  <si>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</si>
  <si>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</si>
  <si>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</si>
  <si>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</si>
  <si>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</si>
  <si>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</si>
  <si>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</si>
  <si>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</si>
  <si>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</si>
  <si>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</si>
  <si>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</si>
  <si>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</si>
  <si>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</si>
  <si>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</si>
  <si>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</si>
  <si>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</si>
  <si>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</si>
  <si>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</si>
  <si>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</si>
  <si>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</si>
  <si>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</si>
  <si>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</si>
  <si>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</si>
  <si>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</si>
  <si>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</si>
  <si>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</si>
  <si>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</si>
  <si>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</si>
  <si>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</si>
  <si>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</si>
  <si>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</si>
  <si>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</si>
  <si>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</si>
  <si>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</si>
  <si>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</si>
  <si>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</si>
  <si>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</si>
  <si>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</si>
  <si>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</si>
  <si>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</si>
  <si>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</si>
  <si>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</si>
  <si>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</si>
  <si>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</si>
  <si>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</si>
  <si>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</si>
  <si>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</si>
  <si>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</si>
  <si>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</si>
  <si>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</si>
  <si>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</si>
  <si>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</si>
  <si>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</si>
  <si>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</si>
  <si>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</si>
  <si>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</si>
  <si>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</si>
  <si>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</si>
  <si>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</si>
  <si>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</si>
  <si>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</si>
  <si>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</si>
  <si>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</si>
  <si>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</si>
  <si>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</si>
  <si>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</si>
  <si>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</si>
  <si>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</si>
  <si>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</si>
  <si>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</si>
  <si>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</si>
  <si>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</si>
  <si>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</si>
  <si>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</si>
  <si>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</si>
  <si>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</si>
  <si>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</si>
  <si>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</si>
  <si>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</si>
  <si>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</si>
  <si>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</si>
  <si>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</si>
  <si>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</si>
  <si>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</si>
  <si>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</si>
  <si>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</si>
  <si>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</si>
  <si>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</si>
  <si>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</si>
  <si>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</si>
  <si>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</si>
  <si>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</si>
  <si>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</si>
  <si>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</si>
  <si>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</si>
  <si>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</si>
  <si>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</si>
  <si>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</si>
  <si>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</si>
  <si>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</si>
  <si>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</si>
  <si>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</si>
  <si>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</si>
  <si>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</si>
  <si>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</si>
  <si>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</si>
  <si>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</si>
  <si>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</si>
  <si>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</si>
  <si>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</si>
  <si>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</si>
  <si>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</si>
  <si>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</si>
  <si>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</si>
  <si>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</si>
  <si>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</si>
  <si>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</si>
  <si>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</si>
  <si>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</si>
  <si>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</si>
  <si>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</si>
  <si>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</si>
  <si>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</si>
  <si>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</si>
  <si>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</si>
  <si>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</si>
  <si>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</si>
  <si>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</si>
  <si>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</si>
  <si>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</si>
  <si>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</si>
  <si>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</si>
  <si>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</si>
  <si>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</si>
  <si>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</si>
  <si>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</si>
  <si>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</si>
  <si>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</si>
  <si>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</si>
  <si>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</si>
  <si>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</si>
  <si>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</si>
  <si>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</si>
  <si>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</si>
  <si>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</si>
  <si>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</si>
  <si>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</si>
  <si>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</si>
  <si>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</si>
  <si>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</si>
  <si>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</si>
  <si>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</si>
  <si>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</si>
  <si>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</si>
  <si>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</si>
  <si>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</si>
  <si>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</si>
  <si>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</si>
  <si>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</si>
  <si>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</si>
  <si>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</si>
  <si>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</si>
  <si>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</si>
  <si>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</si>
  <si>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</si>
  <si>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</si>
  <si>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</si>
  <si>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</si>
  <si>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</si>
  <si>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</si>
  <si>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</si>
  <si>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</si>
  <si>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</si>
  <si>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</si>
  <si>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</si>
  <si>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</si>
  <si>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</si>
  <si>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</si>
  <si>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</si>
  <si>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</si>
  <si>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</si>
  <si>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</si>
  <si>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</si>
  <si>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</si>
  <si>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</si>
  <si>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</si>
  <si>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</si>
  <si>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</si>
  <si>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</si>
  <si>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</si>
  <si>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</si>
  <si>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</si>
  <si>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</si>
  <si>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</si>
  <si>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</si>
  <si>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</si>
  <si>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</si>
  <si>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</si>
  <si>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</si>
  <si>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</si>
  <si>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</si>
  <si>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</si>
  <si>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</si>
  <si>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</si>
  <si>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</si>
  <si>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</si>
  <si>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</si>
  <si>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</si>
  <si>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</si>
  <si>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</si>
  <si>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</si>
  <si>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</si>
  <si>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</si>
  <si>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</si>
  <si>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</si>
  <si>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</si>
  <si>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</si>
  <si>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</si>
  <si>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</si>
  <si>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</si>
  <si>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</si>
  <si>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</si>
  <si>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</si>
  <si>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</si>
  <si>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</si>
  <si>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</si>
  <si>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</si>
  <si>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</si>
  <si>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</si>
  <si>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</si>
  <si>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</si>
  <si>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</si>
  <si>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</si>
  <si>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</si>
  <si>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</si>
  <si>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</si>
  <si>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</si>
  <si>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</si>
  <si>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</si>
  <si>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</si>
  <si>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</si>
  <si>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</si>
  <si>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</si>
  <si>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</si>
  <si>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</si>
  <si>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</si>
  <si>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</si>
  <si>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</si>
  <si>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</si>
  <si>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</si>
  <si>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</si>
  <si>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</si>
  <si>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</si>
  <si>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</si>
  <si>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</si>
  <si>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</si>
  <si>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</si>
  <si>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</si>
  <si>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</si>
  <si>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</si>
  <si>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</si>
  <si>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</si>
  <si>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</si>
  <si>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</si>
  <si>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</si>
  <si>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</si>
  <si>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</si>
  <si>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</si>
  <si>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</si>
  <si>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</si>
  <si>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</si>
  <si>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</si>
  <si>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</si>
  <si>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</si>
  <si>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</si>
  <si>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</si>
  <si>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</si>
  <si>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</si>
  <si>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</si>
  <si>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</si>
  <si>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</si>
  <si>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</si>
  <si>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</si>
  <si>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</si>
  <si>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</si>
  <si>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</si>
  <si>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</si>
  <si>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</si>
  <si>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</si>
  <si>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</si>
  <si>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</si>
  <si>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</si>
  <si>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</si>
  <si>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</si>
  <si>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</si>
  <si>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</si>
  <si>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</si>
  <si>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</si>
  <si>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</si>
  <si>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</si>
  <si>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</si>
  <si>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</si>
  <si>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</si>
  <si>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</si>
  <si>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</si>
  <si>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</si>
  <si>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</si>
  <si>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</si>
  <si>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</si>
  <si>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</si>
  <si>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</si>
  <si>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</si>
  <si>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</si>
  <si>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</si>
  <si>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</si>
  <si>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</si>
  <si>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</si>
  <si>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</si>
  <si>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</si>
  <si>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</si>
  <si>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</si>
  <si>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</si>
  <si>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</si>
  <si>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</si>
  <si>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</si>
  <si>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</si>
  <si>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</si>
  <si>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</si>
  <si>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</si>
  <si>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</si>
  <si>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</si>
  <si>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</si>
  <si>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</si>
  <si>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</si>
  <si>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</si>
  <si>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</si>
  <si>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</si>
  <si>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</si>
  <si>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</si>
  <si>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</si>
  <si>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</si>
  <si>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</si>
  <si>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</si>
  <si>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</si>
  <si>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</si>
  <si>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</si>
  <si>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</si>
  <si>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</si>
  <si>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</si>
  <si>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</si>
  <si>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</si>
  <si>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</si>
  <si>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</si>
  <si>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</si>
  <si>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</si>
  <si>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</si>
  <si>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</si>
  <si>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</si>
  <si>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</si>
  <si>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</si>
  <si>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</si>
  <si>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</si>
  <si>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</si>
  <si>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</si>
  <si>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</si>
  <si>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</si>
  <si>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</si>
  <si>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</si>
  <si>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</si>
  <si>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</si>
  <si>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</si>
  <si>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</si>
  <si>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</si>
  <si>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</si>
  <si>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</si>
  <si>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</si>
  <si>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</si>
  <si>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</si>
  <si>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</si>
  <si>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</si>
  <si>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</si>
  <si>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</si>
  <si>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</si>
  <si>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</si>
  <si>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</si>
  <si>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</si>
  <si>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</si>
  <si>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</si>
  <si>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</si>
  <si>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</si>
  <si>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</si>
  <si>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</si>
  <si>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</si>
  <si>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</si>
  <si>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</si>
  <si>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</si>
  <si>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</si>
  <si>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</si>
  <si>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</si>
  <si>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</si>
  <si>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</si>
  <si>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</si>
  <si>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</si>
  <si>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</si>
  <si>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</si>
  <si>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</si>
  <si>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</si>
  <si>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</si>
  <si>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</si>
  <si>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</si>
  <si>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</si>
  <si>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</si>
  <si>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</si>
  <si>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</si>
  <si>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</si>
  <si>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</si>
  <si>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</si>
  <si>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</si>
  <si>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</si>
  <si>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</si>
  <si>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</si>
  <si>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</si>
  <si>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</si>
  <si>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</si>
  <si>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</si>
  <si>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</si>
  <si>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</si>
  <si>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</si>
  <si>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</si>
  <si>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</si>
  <si>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</si>
  <si>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</si>
  <si>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</si>
  <si>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</si>
  <si>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</si>
  <si>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</si>
  <si>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</si>
  <si>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</si>
  <si>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</si>
  <si>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</si>
  <si>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</si>
  <si>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</si>
  <si>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</si>
  <si>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</si>
  <si>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</si>
  <si>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</si>
  <si>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</si>
  <si>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</si>
  <si>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</si>
  <si>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</si>
  <si>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</si>
  <si>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</si>
  <si>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</si>
  <si>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</si>
  <si>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</si>
  <si>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</si>
  <si>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</si>
  <si>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</si>
  <si>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</si>
  <si>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</si>
  <si>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</si>
  <si>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</si>
  <si>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</si>
  <si>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</si>
  <si>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</si>
  <si>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</si>
  <si>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</si>
  <si>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</si>
  <si>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</si>
  <si>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</si>
  <si>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</si>
  <si>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</si>
  <si>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</si>
  <si>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</si>
  <si>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</si>
  <si>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</si>
  <si>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</si>
  <si>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</si>
  <si>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</si>
  <si>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</si>
  <si>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</si>
  <si>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</si>
  <si>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</si>
  <si>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</si>
  <si>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</si>
  <si>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</si>
  <si>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</si>
  <si>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</si>
  <si>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</si>
  <si>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</si>
  <si>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</si>
  <si>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</si>
  <si>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</si>
  <si>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</si>
  <si>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</si>
  <si>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</si>
  <si>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</si>
  <si>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</si>
  <si>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</si>
  <si>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</si>
  <si>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</si>
  <si>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</si>
  <si>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</si>
  <si>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</si>
  <si>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</si>
  <si>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</si>
  <si>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</si>
  <si>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</si>
  <si>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</si>
  <si>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</si>
  <si>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</si>
  <si>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</si>
  <si>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</si>
  <si>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</si>
  <si>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</si>
  <si>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</si>
  <si>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</si>
  <si>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</si>
  <si>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</si>
  <si>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</si>
  <si>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</si>
  <si>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</si>
  <si>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</si>
  <si>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</si>
  <si>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</si>
  <si>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</si>
  <si>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</si>
  <si>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</si>
  <si>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</si>
  <si>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</si>
  <si>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</si>
  <si>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</si>
  <si>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</si>
  <si>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</si>
  <si>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</si>
  <si>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</si>
  <si>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</si>
  <si>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</si>
  <si>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</si>
  <si>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</si>
  <si>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</si>
  <si>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</si>
  <si>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</si>
  <si>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</si>
  <si>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</si>
  <si>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</si>
  <si>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</si>
  <si>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</si>
  <si>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</si>
  <si>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</si>
  <si>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</si>
  <si>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</si>
  <si>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</si>
  <si>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</si>
  <si>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</si>
  <si>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</si>
  <si>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</si>
  <si>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</si>
  <si>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</si>
  <si>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</si>
  <si>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</si>
  <si>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</si>
  <si>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</si>
  <si>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</si>
  <si>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</si>
  <si>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</si>
  <si>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</si>
  <si>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</si>
  <si>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</si>
  <si>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</si>
  <si>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</si>
  <si>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</si>
  <si>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</si>
  <si>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</si>
  <si>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</si>
  <si>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</si>
  <si>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</si>
  <si>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</si>
  <si>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</si>
  <si>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</si>
  <si>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</si>
  <si>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</si>
  <si>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</si>
  <si>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</si>
  <si>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</si>
  <si>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</si>
  <si>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</si>
  <si>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</si>
  <si>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</si>
  <si>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</si>
  <si>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</si>
  <si>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</si>
  <si>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</si>
  <si>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</si>
  <si>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</si>
  <si>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</si>
  <si>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</si>
  <si>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</si>
  <si>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</si>
  <si>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</si>
  <si>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</si>
  <si>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</si>
  <si>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</si>
  <si>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</si>
  <si>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</si>
  <si>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</si>
  <si>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</si>
  <si>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</si>
  <si>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</si>
  <si>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</si>
  <si>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</si>
  <si>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</si>
  <si>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</si>
  <si>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</si>
  <si>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</si>
  <si>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</si>
  <si>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</si>
  <si>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</si>
  <si>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</si>
  <si>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</si>
  <si>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</si>
  <si>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</si>
  <si>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</si>
  <si>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</si>
  <si>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</si>
  <si>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</si>
  <si>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</si>
  <si>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</si>
  <si>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</si>
  <si>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</si>
  <si>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</si>
  <si>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</si>
  <si>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</si>
  <si>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</si>
  <si>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</si>
  <si>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</si>
  <si>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</si>
  <si>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</si>
  <si>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</si>
  <si>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</si>
  <si>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</si>
  <si>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</si>
  <si>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</si>
  <si>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</si>
  <si>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</si>
  <si>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</si>
  <si>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</si>
  <si>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</si>
  <si>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</si>
  <si>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</si>
  <si>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</si>
  <si>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</si>
  <si>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</si>
  <si>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</si>
  <si>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</si>
  <si>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</si>
  <si>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</si>
  <si>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</si>
  <si>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</si>
  <si>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</si>
  <si>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</si>
  <si>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</si>
  <si>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</si>
  <si>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</si>
  <si>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</si>
  <si>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</si>
  <si>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</si>
  <si>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</si>
  <si>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</si>
  <si>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</si>
  <si>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</si>
  <si>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</si>
  <si>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</si>
  <si>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</si>
  <si>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</si>
  <si>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</si>
  <si>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</si>
  <si>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</si>
  <si>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</si>
  <si>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</si>
  <si>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</si>
  <si>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</si>
  <si>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</si>
  <si>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</si>
  <si>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</si>
  <si>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</si>
  <si>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</si>
  <si>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</si>
  <si>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</si>
  <si>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</si>
  <si>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</si>
  <si>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</si>
  <si>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</si>
  <si>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</si>
  <si>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</si>
  <si>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</si>
  <si>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</si>
  <si>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</si>
  <si>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</si>
  <si>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</si>
  <si>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</si>
  <si>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</si>
  <si>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</si>
  <si>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</si>
  <si>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</si>
  <si>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</si>
  <si>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</si>
  <si>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</si>
  <si>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</si>
  <si>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</si>
  <si>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</si>
  <si>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</si>
  <si>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</si>
  <si>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</si>
  <si>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</si>
  <si>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</si>
  <si>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</si>
  <si>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</si>
  <si>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</si>
  <si>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</si>
  <si>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</si>
  <si>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</si>
  <si>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</si>
  <si>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</si>
  <si>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</si>
  <si>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</si>
  <si>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</si>
  <si>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</si>
  <si>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</si>
  <si>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</si>
  <si>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</si>
  <si>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</si>
  <si>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</si>
  <si>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</si>
  <si>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</si>
  <si>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</si>
  <si>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</si>
  <si>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</si>
  <si>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</si>
  <si>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</si>
  <si>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</si>
  <si>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</si>
  <si>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</si>
  <si>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</si>
  <si>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</si>
  <si>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</si>
  <si>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</si>
  <si>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</si>
  <si>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</si>
  <si>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</si>
  <si>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</si>
  <si>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</si>
  <si>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</si>
  <si>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</si>
  <si>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</si>
  <si>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</si>
  <si>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</si>
  <si>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</si>
  <si>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</si>
  <si>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</si>
  <si>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</si>
  <si>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</si>
  <si>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</si>
  <si>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</si>
  <si>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</si>
  <si>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</si>
  <si>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</si>
  <si>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</si>
  <si>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</si>
  <si>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</si>
  <si>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</si>
  <si>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</si>
  <si>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</si>
  <si>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</si>
  <si>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</si>
  <si>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</si>
  <si>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</si>
  <si>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</si>
  <si>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</si>
  <si>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</si>
  <si>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</si>
  <si>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</si>
  <si>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</si>
  <si>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</si>
  <si>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</si>
  <si>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</si>
  <si>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</si>
  <si>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</si>
  <si>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</si>
  <si>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</si>
  <si>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</si>
  <si>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</si>
  <si>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</si>
  <si>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</si>
  <si>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</si>
  <si>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</si>
  <si>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</si>
  <si>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</si>
  <si>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</si>
  <si>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</si>
  <si>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</si>
  <si>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</si>
  <si>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</si>
  <si>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</si>
  <si>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</si>
  <si>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</si>
  <si>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</si>
  <si>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</si>
  <si>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</si>
  <si>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</si>
  <si>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</si>
  <si>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</si>
  <si>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</si>
  <si>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</si>
  <si>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</si>
  <si>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</si>
  <si>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</si>
  <si>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</si>
  <si>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</si>
  <si>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</si>
  <si>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</si>
  <si>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</si>
  <si>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</si>
  <si>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</si>
  <si>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</si>
  <si>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</si>
  <si>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</si>
  <si>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</si>
  <si>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</si>
  <si>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</si>
  <si>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</si>
  <si>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</si>
  <si>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</si>
  <si>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</si>
  <si>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</si>
  <si>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</si>
  <si>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</si>
  <si>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</si>
  <si>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</si>
  <si>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</si>
  <si>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</si>
  <si>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</si>
  <si>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</si>
  <si>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</si>
  <si>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</si>
  <si>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</si>
  <si>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</si>
  <si>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</si>
  <si>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</si>
  <si>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</si>
  <si>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</si>
  <si>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</si>
  <si>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</si>
  <si>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</si>
  <si>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</si>
  <si>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</si>
  <si>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</si>
  <si>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</si>
  <si>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</si>
  <si>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</si>
  <si>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</si>
  <si>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</si>
  <si>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</si>
  <si>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</si>
  <si>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</si>
  <si>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</si>
  <si>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</si>
  <si>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</si>
  <si>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</si>
  <si>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</si>
  <si>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</si>
  <si>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</si>
  <si>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</si>
  <si>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</si>
  <si>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</si>
  <si>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</si>
  <si>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</si>
  <si>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</si>
  <si>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</si>
  <si>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</si>
  <si>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</si>
  <si>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</si>
  <si>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</si>
  <si>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</si>
  <si>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</si>
  <si>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</si>
  <si>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</si>
  <si>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</si>
  <si>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</si>
  <si>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</si>
  <si>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</si>
  <si>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</si>
  <si>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</si>
  <si>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</si>
  <si>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</si>
  <si>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</si>
  <si>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</si>
  <si>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</si>
  <si>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</si>
  <si>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</si>
  <si>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</si>
  <si>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</si>
  <si>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</si>
  <si>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</si>
  <si>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</si>
  <si>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</si>
  <si>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</si>
  <si>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</si>
  <si>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</si>
  <si>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</si>
  <si>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</si>
  <si>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</si>
  <si>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</si>
  <si>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</si>
  <si>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</si>
  <si>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</si>
  <si>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</si>
  <si>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</si>
  <si>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</si>
  <si>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</si>
  <si>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</si>
  <si>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</si>
  <si>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</si>
  <si>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</si>
  <si>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</si>
  <si>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</si>
  <si>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</si>
  <si>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</si>
  <si>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</si>
  <si>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</si>
  <si>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</si>
  <si>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</si>
  <si>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</si>
  <si>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</si>
  <si>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</si>
  <si>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</si>
  <si>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</si>
  <si>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</si>
  <si>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</si>
  <si>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</si>
  <si>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</si>
  <si>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</si>
  <si>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</si>
  <si>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</si>
  <si>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</si>
  <si>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</si>
  <si>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</si>
  <si>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</si>
  <si>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</si>
  <si>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</si>
  <si>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</si>
  <si>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</si>
  <si>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</si>
  <si>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</si>
  <si>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</si>
  <si>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</si>
  <si>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</si>
  <si>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</si>
  <si>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</si>
  <si>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</si>
  <si>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</si>
  <si>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</si>
  <si>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</si>
  <si>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</si>
  <si>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</si>
  <si>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</si>
  <si>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</si>
  <si>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</si>
  <si>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</si>
  <si>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</si>
  <si>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</si>
  <si>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</si>
  <si>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</si>
  <si>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</si>
  <si>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</si>
  <si>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</si>
  <si>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</si>
  <si>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</si>
  <si>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</si>
  <si>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</si>
  <si>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</si>
  <si>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</si>
  <si>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</si>
  <si>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</si>
  <si>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</si>
  <si>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</si>
  <si>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</si>
  <si>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</si>
  <si>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</si>
  <si>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</si>
  <si>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</si>
  <si>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</si>
  <si>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</si>
  <si>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</si>
  <si>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</si>
  <si>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</si>
  <si>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</si>
  <si>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</si>
  <si>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</si>
  <si>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</si>
  <si>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</si>
  <si>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</si>
  <si>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</si>
  <si>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</si>
  <si>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</si>
  <si>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</si>
  <si>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</si>
  <si>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</si>
  <si>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</si>
  <si>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</si>
  <si>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</si>
  <si>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</si>
  <si>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</si>
  <si>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</si>
  <si>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</si>
  <si>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</si>
  <si>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</si>
  <si>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</si>
  <si>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</si>
  <si>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</si>
  <si>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</si>
  <si>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</si>
  <si>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</si>
  <si>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</si>
  <si>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</si>
  <si>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</si>
  <si>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</si>
  <si>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</si>
  <si>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</si>
  <si>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</si>
  <si>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</si>
  <si>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</si>
  <si>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</si>
  <si>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</si>
  <si>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</si>
  <si>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</si>
  <si>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</si>
  <si>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</si>
  <si>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</si>
  <si>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</si>
  <si>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</si>
  <si>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</si>
  <si>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</si>
  <si>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</si>
  <si>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</si>
  <si>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</si>
  <si>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</si>
  <si>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</si>
  <si>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</si>
  <si>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</si>
  <si>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</si>
  <si>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</si>
  <si>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</si>
  <si>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</si>
  <si>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</si>
  <si>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</si>
  <si>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</si>
  <si>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</si>
  <si>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</si>
  <si>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</si>
  <si>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</si>
  <si>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</si>
  <si>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</si>
  <si>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</si>
  <si>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</si>
  <si>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</si>
  <si>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</si>
  <si>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</si>
  <si>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</si>
  <si>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</si>
  <si>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</si>
  <si>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</si>
  <si>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</si>
  <si>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</si>
  <si>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</si>
  <si>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</si>
  <si>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</si>
  <si>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</si>
  <si>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</si>
  <si>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</si>
  <si>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</si>
  <si>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</si>
  <si>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</si>
  <si>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</si>
  <si>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</si>
  <si>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</si>
  <si>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</si>
  <si>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</si>
  <si>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</si>
  <si>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</si>
  <si>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</si>
  <si>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</si>
  <si>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</si>
  <si>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</si>
  <si>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</si>
  <si>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</si>
  <si>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</si>
  <si>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</si>
  <si>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</si>
  <si>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</si>
  <si>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</si>
  <si>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</si>
  <si>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</si>
  <si>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</si>
  <si>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</si>
  <si>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</si>
  <si>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</si>
  <si>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</si>
  <si>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</si>
  <si>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</si>
  <si>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</si>
  <si>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</si>
  <si>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</si>
  <si>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</si>
  <si>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</si>
  <si>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</si>
  <si>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</si>
  <si>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</si>
  <si>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</si>
  <si>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</si>
  <si>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</si>
  <si>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</si>
  <si>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</si>
  <si>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</si>
  <si>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</si>
  <si>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</si>
  <si>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</si>
  <si>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</si>
  <si>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</si>
  <si>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</si>
  <si>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</si>
  <si>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</si>
  <si>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</si>
  <si>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</si>
  <si>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</si>
  <si>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</si>
  <si>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</si>
  <si>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</si>
  <si>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</si>
  <si>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</si>
  <si>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</si>
  <si>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</si>
  <si>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</si>
  <si>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</si>
  <si>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</si>
  <si>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</si>
  <si>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</si>
  <si>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</si>
  <si>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</si>
  <si>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</si>
  <si>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</si>
  <si>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</si>
  <si>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</si>
  <si>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</si>
  <si>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</si>
  <si>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</si>
  <si>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</si>
  <si>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</si>
  <si>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</si>
  <si>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</si>
  <si>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</si>
  <si>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</si>
  <si>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</si>
  <si>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</si>
  <si>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</si>
  <si>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</si>
  <si>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</si>
  <si>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</si>
  <si>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</si>
  <si>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</si>
  <si>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</si>
  <si>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</si>
  <si>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</si>
  <si>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</si>
  <si>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</si>
  <si>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</si>
  <si>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</si>
  <si>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</si>
  <si>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</si>
  <si>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</si>
  <si>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</si>
  <si>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</si>
  <si>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</si>
  <si>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</si>
  <si>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</si>
  <si>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</si>
  <si>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</si>
  <si>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</si>
  <si>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</si>
  <si>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</si>
  <si>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</si>
  <si>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</si>
  <si>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</si>
  <si>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</si>
  <si>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</si>
  <si>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</si>
  <si>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</si>
  <si>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</si>
  <si>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</si>
  <si>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</si>
  <si>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</si>
  <si>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</si>
  <si>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</si>
  <si>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</si>
  <si>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</si>
  <si>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</si>
  <si>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</si>
  <si>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</si>
  <si>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</si>
  <si>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</si>
  <si>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</si>
  <si>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</si>
  <si>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</si>
  <si>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</si>
  <si>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</si>
  <si>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</si>
  <si>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</si>
  <si>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</si>
  <si>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</si>
  <si>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</si>
  <si>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</si>
  <si>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</si>
  <si>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</si>
  <si>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</si>
  <si>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</si>
  <si>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</si>
  <si>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</si>
  <si>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</si>
  <si>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</si>
  <si>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</si>
  <si>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</si>
  <si>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</si>
  <si>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</si>
  <si>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</si>
  <si>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</si>
  <si>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</si>
  <si>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</si>
  <si>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</si>
  <si>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</si>
  <si>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</si>
  <si>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</si>
  <si>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</si>
  <si>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</si>
  <si>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</si>
  <si>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</si>
  <si>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</si>
  <si>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</si>
  <si>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</si>
  <si>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</si>
  <si>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</si>
  <si>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</si>
  <si>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</si>
  <si>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</si>
  <si>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</si>
  <si>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</si>
  <si>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</si>
  <si>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</si>
  <si>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</si>
  <si>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</si>
  <si>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</si>
  <si>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</si>
  <si>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</si>
  <si>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</si>
  <si>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</si>
  <si>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</si>
  <si>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</si>
  <si>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</si>
  <si>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</si>
  <si>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</si>
  <si>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</si>
  <si>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</si>
  <si>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</si>
  <si>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</si>
  <si>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</si>
  <si>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</si>
  <si>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</si>
  <si>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</si>
  <si>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</si>
  <si>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</si>
  <si>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</si>
  <si>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</si>
  <si>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</si>
  <si>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</si>
  <si>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</si>
  <si>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</si>
  <si>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</si>
  <si>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</si>
  <si>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</si>
  <si>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</si>
  <si>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</si>
  <si>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</si>
  <si>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</si>
  <si>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</si>
  <si>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</si>
  <si>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</si>
  <si>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</si>
  <si>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</si>
  <si>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</si>
  <si>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</si>
  <si>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</si>
  <si>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</si>
  <si>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</si>
  <si>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</si>
  <si>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</si>
  <si>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</si>
  <si>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</si>
  <si>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</si>
  <si>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</si>
  <si>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</si>
  <si>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</si>
  <si>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</si>
  <si>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</si>
  <si>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</si>
  <si>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</si>
  <si>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</si>
  <si>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</si>
  <si>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</si>
  <si>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</si>
  <si>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</si>
  <si>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</si>
  <si>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</si>
  <si>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</si>
  <si>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</si>
  <si>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</si>
  <si>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</si>
  <si>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</si>
  <si>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</si>
  <si>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</si>
  <si>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</si>
  <si>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</si>
  <si>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</si>
  <si>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</si>
  <si>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</si>
  <si>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</si>
  <si>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</si>
  <si>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</si>
  <si>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</si>
  <si>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</si>
  <si>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</si>
  <si>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</si>
  <si>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</si>
  <si>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</si>
  <si>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</si>
  <si>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</si>
  <si>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</si>
  <si>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</si>
  <si>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</si>
  <si>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</si>
  <si>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</si>
  <si>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</si>
  <si>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</si>
  <si>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</si>
  <si>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</si>
  <si>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</si>
  <si>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</si>
  <si>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</si>
  <si>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</si>
  <si>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</si>
  <si>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</si>
  <si>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</si>
  <si>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</si>
  <si>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</si>
  <si>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</si>
  <si>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</si>
  <si>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</si>
  <si>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</si>
  <si>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</si>
  <si>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</si>
  <si>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</si>
  <si>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</si>
  <si>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</si>
  <si>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</si>
  <si>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</si>
  <si>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</si>
  <si>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</si>
  <si>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</si>
  <si>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</si>
  <si>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</si>
  <si>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</si>
  <si>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</si>
  <si>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</si>
  <si>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</si>
  <si>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</si>
  <si>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</si>
  <si>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</si>
  <si>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</si>
  <si>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</si>
  <si>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</si>
  <si>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</si>
  <si>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</si>
  <si>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</si>
  <si>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</si>
  <si>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</si>
  <si>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</si>
  <si>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</si>
  <si>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</si>
  <si>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</si>
  <si>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</si>
  <si>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</si>
  <si>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</si>
  <si>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</si>
  <si>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</si>
  <si>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</si>
  <si>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</si>
  <si>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</si>
  <si>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</si>
  <si>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</si>
  <si>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</si>
  <si>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</si>
  <si>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</si>
  <si>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</si>
  <si>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</si>
  <si>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</si>
  <si>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</si>
  <si>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</si>
  <si>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</si>
  <si>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</si>
  <si>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</si>
  <si>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</si>
  <si>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</si>
  <si>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</si>
  <si>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</si>
  <si>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</si>
  <si>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</si>
  <si>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</si>
  <si>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</si>
  <si>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</si>
  <si>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</si>
  <si>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</si>
  <si>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</si>
  <si>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</si>
  <si>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</si>
  <si>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</si>
  <si>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</si>
  <si>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</si>
  <si>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</si>
  <si>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</si>
  <si>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</si>
  <si>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</si>
  <si>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</si>
  <si>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</si>
  <si>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</si>
  <si>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</si>
  <si>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</si>
  <si>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</si>
  <si>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</si>
  <si>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</si>
  <si>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</si>
  <si>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</si>
  <si>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</si>
  <si>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</si>
  <si>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</si>
  <si>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</si>
  <si>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</si>
  <si>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</si>
  <si>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</si>
  <si>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</si>
  <si>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</si>
  <si>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</si>
  <si>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</si>
  <si>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</si>
  <si>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</si>
  <si>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</si>
  <si>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</si>
  <si>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</si>
  <si>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</si>
  <si>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</si>
  <si>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</si>
  <si>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</si>
  <si>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</si>
  <si>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</si>
  <si>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</si>
  <si>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</si>
  <si>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</si>
  <si>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</si>
  <si>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</si>
  <si>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</si>
  <si>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</si>
  <si>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</si>
  <si>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</si>
  <si>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</si>
  <si>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</si>
  <si>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</si>
  <si>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</si>
  <si>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</si>
  <si>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</si>
  <si>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</si>
  <si>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</si>
  <si>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</si>
  <si>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</si>
  <si>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</si>
  <si>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</si>
  <si>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</si>
  <si>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</si>
  <si>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</si>
  <si>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</si>
  <si>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</si>
  <si>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</si>
  <si>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</si>
  <si>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</si>
  <si>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</si>
  <si>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</si>
  <si>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</si>
  <si>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</si>
  <si>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</si>
  <si>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</si>
  <si>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</si>
  <si>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</si>
  <si>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</si>
  <si>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</si>
  <si>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</si>
  <si>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</si>
  <si>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</si>
  <si>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</si>
  <si>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</si>
  <si>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</si>
  <si>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</si>
  <si>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</si>
  <si>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</si>
  <si>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</si>
  <si>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</si>
  <si>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</si>
  <si>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</si>
  <si>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</si>
  <si>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</si>
  <si>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</si>
  <si>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</si>
  <si>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</si>
  <si>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</si>
  <si>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</si>
  <si>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</si>
  <si>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</si>
  <si>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</si>
  <si>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</si>
  <si>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</si>
  <si>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</si>
  <si>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</si>
  <si>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</si>
  <si>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</si>
  <si>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</si>
  <si>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</si>
  <si>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</si>
  <si>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</si>
  <si>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</si>
  <si>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</si>
  <si>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</si>
  <si>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</si>
  <si>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</si>
  <si>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</si>
  <si>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</si>
  <si>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</si>
  <si>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</si>
  <si>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</si>
  <si>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</si>
  <si>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</si>
  <si>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</si>
  <si>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</si>
  <si>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</si>
  <si>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</si>
  <si>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</si>
  <si>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</si>
  <si>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</si>
  <si>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</si>
  <si>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</si>
  <si>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</si>
  <si>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</si>
  <si>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</si>
  <si>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</si>
  <si>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</si>
  <si>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</si>
  <si>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</si>
  <si>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</si>
  <si>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</si>
  <si>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</si>
  <si>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</si>
  <si>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</si>
  <si>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</si>
  <si>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</si>
  <si>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</si>
  <si>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</si>
  <si>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</si>
  <si>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</si>
  <si>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</si>
  <si>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</si>
  <si>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</si>
  <si>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</si>
  <si>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</si>
  <si>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</si>
  <si>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</si>
  <si>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</si>
  <si>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</si>
  <si>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</si>
  <si>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</si>
  <si>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</si>
  <si>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</si>
  <si>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</si>
  <si>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</si>
  <si>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</si>
  <si>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</si>
  <si>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</si>
  <si>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</si>
  <si>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</si>
  <si>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</si>
  <si>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</si>
  <si>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</si>
  <si>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</si>
  <si>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</si>
  <si>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</si>
  <si>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</si>
  <si>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</si>
  <si>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</si>
  <si>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</si>
  <si>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</si>
  <si>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</si>
  <si>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</si>
  <si>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</si>
  <si>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</si>
  <si>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</si>
  <si>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</si>
  <si>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</si>
  <si>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</si>
  <si>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</si>
  <si>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</si>
  <si>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</si>
  <si>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</si>
  <si>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</si>
  <si>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</si>
  <si>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</si>
  <si>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</si>
  <si>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</si>
  <si>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</si>
  <si>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</si>
  <si>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</si>
  <si>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</si>
  <si>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</si>
  <si>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</si>
  <si>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</si>
  <si>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</si>
  <si>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</si>
  <si>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</si>
  <si>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</si>
  <si>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</si>
  <si>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</si>
  <si>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</si>
  <si>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</si>
  <si>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</si>
  <si>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</si>
  <si>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</si>
  <si>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</si>
  <si>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</si>
  <si>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</si>
  <si>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</si>
  <si>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</si>
  <si>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</si>
  <si>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</si>
  <si>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</si>
  <si>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</si>
  <si>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</si>
  <si>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</si>
  <si>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</si>
  <si>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</si>
  <si>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</si>
  <si>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</si>
  <si>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</si>
  <si>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</si>
  <si>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</si>
  <si>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</si>
  <si>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</si>
  <si>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</si>
  <si>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</si>
  <si>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</si>
  <si>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</si>
  <si>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</si>
  <si>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</si>
  <si>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</si>
  <si>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</si>
  <si>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</si>
  <si>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</si>
  <si>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</si>
  <si>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</si>
  <si>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</si>
  <si>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</si>
  <si>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</si>
  <si>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</si>
  <si>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</si>
  <si>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</si>
  <si>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</si>
  <si>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</si>
  <si>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</si>
  <si>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</si>
  <si>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</si>
  <si>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</si>
  <si>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</si>
  <si>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</si>
  <si>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</si>
  <si>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</si>
  <si>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</si>
  <si>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</si>
  <si>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</si>
  <si>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</si>
  <si>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</si>
  <si>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</si>
  <si>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</si>
  <si>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</si>
  <si>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</si>
  <si>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</si>
  <si>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</si>
  <si>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</si>
  <si>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</si>
  <si>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</si>
  <si>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</si>
  <si>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</si>
  <si>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</si>
  <si>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</si>
  <si>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</si>
  <si>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</si>
  <si>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</si>
  <si>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</si>
  <si>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</si>
  <si>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</si>
  <si>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</si>
  <si>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</si>
  <si>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</si>
  <si>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</si>
  <si>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</si>
  <si>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</si>
  <si>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</si>
  <si>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</si>
  <si>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</si>
  <si>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</si>
  <si>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</si>
  <si>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</si>
  <si>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</si>
  <si>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</si>
  <si>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</si>
  <si>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</si>
  <si>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</si>
  <si>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</si>
  <si>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</si>
  <si>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</si>
  <si>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</si>
  <si>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</si>
  <si>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</si>
  <si>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</si>
  <si>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</si>
  <si>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</si>
  <si>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</si>
  <si>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</si>
  <si>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</si>
  <si>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</si>
  <si>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</si>
  <si>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</si>
  <si>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</si>
  <si>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</si>
  <si>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</si>
  <si>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</si>
  <si>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</si>
  <si>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</si>
  <si>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</si>
  <si>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</si>
  <si>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</si>
  <si>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</si>
  <si>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</si>
  <si>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</si>
  <si>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</si>
  <si>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</si>
  <si>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</si>
  <si>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</si>
  <si>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</si>
  <si>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</si>
  <si>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</si>
  <si>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</si>
  <si>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</si>
  <si>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</si>
  <si>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</si>
  <si>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</si>
  <si>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</si>
  <si>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</si>
  <si>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</si>
  <si>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</si>
  <si>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</si>
  <si>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</si>
  <si>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</si>
  <si>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</si>
  <si>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</si>
  <si>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</si>
  <si>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</si>
  <si>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</si>
  <si>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</si>
  <si>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</si>
  <si>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</si>
  <si>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</si>
  <si>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</si>
  <si>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</si>
  <si>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</si>
  <si>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</si>
  <si>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</si>
  <si>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</si>
  <si>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</si>
  <si>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</si>
  <si>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</si>
  <si>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</si>
  <si>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</si>
  <si>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</si>
  <si>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</si>
  <si>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</si>
  <si>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</si>
  <si>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</si>
  <si>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</si>
  <si>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</si>
  <si>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</si>
  <si>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</si>
  <si>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</si>
  <si>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</si>
  <si>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</si>
  <si>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</si>
  <si>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</si>
  <si>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</si>
  <si>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</si>
  <si>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</si>
  <si>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</si>
  <si>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</si>
  <si>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</si>
  <si>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</si>
  <si>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</si>
  <si>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</si>
  <si>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</si>
  <si>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</si>
  <si>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</si>
  <si>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</si>
  <si>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</si>
  <si>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</si>
  <si>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</si>
  <si>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</si>
  <si>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</si>
  <si>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</si>
  <si>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</si>
  <si>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</si>
  <si>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</si>
  <si>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</si>
  <si>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</si>
  <si>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</si>
  <si>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</si>
  <si>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</si>
  <si>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</si>
  <si>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</si>
  <si>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</si>
  <si>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</si>
  <si>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</si>
  <si>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</si>
  <si>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</si>
  <si>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</si>
  <si>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</si>
  <si>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</si>
  <si>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</si>
  <si>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</si>
  <si>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</si>
  <si>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</si>
  <si>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</si>
  <si>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</si>
  <si>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</si>
  <si>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</si>
  <si>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</si>
  <si>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</si>
  <si>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</si>
  <si>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</si>
  <si>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</si>
  <si>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</si>
  <si>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</si>
  <si>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</si>
  <si>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</si>
  <si>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</si>
  <si>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</si>
  <si>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</si>
  <si>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</si>
  <si>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</si>
  <si>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</si>
  <si>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</si>
  <si>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</si>
  <si>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</si>
  <si>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</si>
  <si>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</si>
  <si>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</si>
  <si>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</si>
  <si>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</si>
  <si>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</si>
  <si>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</si>
  <si>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</si>
  <si>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</si>
  <si>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</si>
  <si>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</si>
  <si>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</si>
  <si>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</si>
  <si>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</si>
  <si>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</si>
  <si>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</si>
  <si>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</si>
  <si>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</si>
  <si>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</si>
  <si>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</si>
  <si>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</si>
  <si>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</si>
  <si>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</si>
  <si>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</si>
  <si>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</si>
  <si>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</si>
  <si>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</si>
  <si>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</si>
  <si>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</si>
  <si>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</si>
  <si>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</si>
  <si>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</si>
  <si>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</si>
  <si>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</si>
  <si>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</si>
  <si>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</si>
  <si>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</si>
  <si>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</si>
  <si>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</si>
  <si>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</si>
  <si>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</si>
  <si>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</si>
  <si>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</si>
  <si>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</si>
  <si>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</si>
  <si>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</si>
  <si>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</si>
  <si>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</si>
  <si>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</si>
  <si>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</si>
  <si>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</si>
  <si>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</si>
  <si>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</si>
  <si>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</si>
  <si>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</si>
  <si>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</si>
  <si>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</si>
  <si>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</si>
  <si>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</si>
  <si>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</si>
  <si>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</si>
  <si>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</si>
  <si>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</si>
  <si>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</si>
  <si>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</si>
  <si>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</si>
  <si>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</si>
  <si>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</si>
  <si>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</si>
  <si>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</si>
  <si>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</si>
  <si>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</si>
  <si>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</si>
  <si>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</si>
  <si>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</si>
  <si>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</si>
  <si>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</si>
  <si>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</si>
  <si>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</si>
  <si>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</si>
  <si>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</si>
  <si>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</si>
  <si>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</si>
  <si>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</si>
  <si>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</si>
  <si>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</si>
  <si>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</si>
  <si>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</si>
  <si>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</si>
  <si>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</si>
  <si>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</si>
  <si>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</si>
  <si>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</si>
  <si>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</si>
  <si>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</si>
  <si>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</si>
  <si>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</si>
  <si>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</si>
  <si>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</si>
  <si>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</si>
  <si>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</si>
  <si>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</si>
  <si>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</si>
  <si>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</si>
  <si>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</si>
  <si>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</si>
  <si>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</si>
  <si>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</si>
  <si>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</si>
  <si>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</si>
  <si>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</si>
  <si>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</si>
  <si>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</si>
  <si>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</si>
  <si>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</si>
  <si>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</si>
  <si>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</si>
  <si>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</si>
  <si>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</si>
  <si>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</si>
  <si>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</si>
  <si>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</si>
  <si>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</si>
  <si>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</si>
  <si>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</si>
  <si>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</si>
  <si>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</si>
  <si>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</si>
  <si>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</si>
  <si>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</si>
  <si>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</si>
  <si>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</si>
  <si>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</si>
  <si>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</si>
  <si>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</si>
  <si>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</si>
  <si>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</si>
  <si>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</si>
  <si>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</si>
  <si>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</si>
  <si>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</si>
  <si>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</si>
  <si>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</si>
  <si>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</si>
  <si>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</si>
  <si>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</si>
  <si>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</si>
  <si>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</si>
  <si>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</si>
  <si>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</si>
  <si>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</si>
  <si>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</si>
  <si>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</si>
  <si>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</si>
  <si>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</si>
  <si>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</si>
  <si>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</si>
  <si>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</si>
  <si>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</si>
  <si>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</si>
  <si>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</si>
  <si>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</si>
  <si>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</si>
  <si>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</si>
  <si>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</si>
  <si>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</si>
  <si>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</si>
  <si>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</si>
  <si>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</si>
  <si>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</si>
  <si>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</si>
  <si>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</si>
  <si>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</si>
  <si>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</si>
  <si>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</si>
  <si>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</si>
  <si>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</si>
  <si>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</si>
  <si>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</si>
  <si>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</si>
  <si>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</si>
  <si>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</si>
  <si>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</si>
  <si>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</si>
  <si>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</si>
  <si>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</si>
  <si>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</si>
  <si>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</si>
  <si>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</si>
  <si>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</si>
  <si>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</si>
  <si>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</si>
  <si>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</si>
  <si>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</si>
  <si>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</si>
  <si>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</si>
  <si>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</si>
  <si>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</si>
  <si>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</si>
  <si>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</si>
  <si>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</si>
  <si>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</si>
  <si>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</si>
  <si>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</si>
  <si>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</si>
  <si>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</si>
  <si>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</si>
  <si>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</si>
  <si>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</si>
  <si>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</si>
  <si>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</si>
  <si>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</si>
  <si>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</si>
  <si>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</si>
  <si>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</si>
  <si>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</si>
  <si>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</si>
  <si>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</si>
  <si>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</si>
  <si>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</si>
  <si>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</si>
  <si>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</si>
  <si>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</si>
  <si>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</si>
  <si>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</si>
  <si>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</si>
  <si>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</si>
  <si>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</si>
  <si>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</si>
  <si>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</si>
  <si>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</si>
  <si>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</si>
  <si>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</si>
  <si>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</si>
  <si>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</si>
  <si>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</si>
  <si>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</si>
  <si>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</si>
  <si>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</si>
  <si>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</si>
  <si>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</si>
  <si>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</si>
  <si>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</si>
  <si>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</si>
  <si>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</si>
  <si>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</si>
  <si>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</si>
  <si>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</si>
  <si>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</si>
  <si>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</si>
  <si>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</si>
  <si>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</si>
  <si>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</si>
  <si>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</si>
  <si>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</si>
  <si>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</si>
  <si>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</si>
  <si>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</si>
  <si>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</si>
  <si>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</si>
  <si>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</si>
  <si>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</si>
  <si>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</si>
  <si>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</si>
  <si>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</si>
  <si>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</si>
  <si>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</si>
  <si>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</si>
  <si>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</si>
  <si>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</si>
  <si>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</si>
  <si>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</si>
  <si>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</si>
  <si>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</si>
  <si>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</si>
  <si>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</si>
  <si>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</si>
  <si>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</si>
  <si>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</si>
  <si>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</si>
  <si>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</si>
  <si>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</si>
  <si>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</si>
  <si>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</si>
  <si>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</si>
  <si>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</si>
  <si>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</si>
  <si>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</si>
  <si>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</si>
  <si>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</si>
  <si>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</si>
  <si>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</si>
  <si>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</si>
  <si>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</si>
  <si>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</si>
  <si>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</si>
  <si>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</si>
  <si>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</si>
  <si>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</si>
  <si>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</si>
  <si>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</si>
  <si>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</si>
  <si>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</si>
  <si>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</si>
  <si>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</si>
  <si>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</si>
  <si>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</si>
  <si>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</si>
  <si>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</si>
  <si>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</si>
  <si>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</si>
  <si>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</si>
  <si>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</si>
  <si>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</si>
  <si>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</si>
  <si>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</si>
  <si>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</si>
  <si>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</si>
  <si>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</si>
  <si>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</si>
  <si>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</si>
  <si>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</si>
  <si>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</si>
  <si>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</si>
  <si>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</si>
  <si>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</si>
  <si>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</si>
  <si>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</si>
  <si>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</si>
  <si>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</si>
  <si>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</si>
  <si>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</si>
  <si>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</si>
  <si>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</si>
  <si>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</si>
  <si>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</si>
  <si>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</si>
  <si>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</si>
  <si>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</si>
  <si>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</si>
  <si>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</si>
  <si>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</si>
  <si>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</si>
  <si>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</si>
  <si>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</si>
  <si>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</si>
  <si>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</si>
  <si>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</si>
  <si>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</si>
  <si>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</si>
  <si>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</si>
  <si>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</si>
  <si>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</si>
  <si>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</si>
  <si>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</si>
  <si>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</si>
  <si>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</si>
  <si>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</si>
  <si>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</si>
  <si>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</si>
  <si>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</si>
  <si>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</si>
  <si>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</si>
  <si>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</si>
  <si>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</si>
  <si>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</si>
  <si>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</si>
  <si>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</si>
  <si>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</si>
  <si>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</si>
  <si>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</si>
  <si>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</si>
  <si>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</si>
  <si>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</si>
  <si>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</si>
  <si>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</si>
  <si>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</si>
  <si>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</si>
  <si>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</si>
  <si>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</si>
  <si>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</si>
  <si>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</si>
  <si>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</si>
  <si>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</si>
  <si>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</si>
  <si>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</si>
  <si>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</si>
  <si>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</si>
  <si>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</si>
  <si>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</si>
  <si>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</si>
  <si>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</si>
  <si>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</si>
  <si>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</si>
  <si>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</si>
  <si>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</si>
  <si>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</si>
  <si>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</si>
  <si>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</si>
  <si>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</si>
  <si>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</si>
  <si>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</si>
  <si>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</si>
  <si>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</si>
  <si>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</si>
  <si>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</si>
  <si>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</si>
  <si>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</si>
  <si>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</si>
  <si>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</si>
  <si>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</si>
  <si>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</si>
  <si>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</si>
  <si>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</si>
  <si>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</si>
  <si>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</si>
  <si>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</si>
  <si>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</si>
  <si>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</si>
  <si>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</si>
  <si>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</si>
  <si>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</si>
  <si>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</si>
  <si>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</si>
  <si>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</si>
  <si>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</si>
  <si>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</si>
  <si>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</si>
  <si>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</si>
  <si>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</si>
  <si>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</si>
  <si>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</si>
  <si>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</si>
  <si>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</si>
  <si>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</si>
  <si>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</si>
  <si>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</si>
  <si>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</si>
  <si>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</si>
  <si>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</si>
  <si>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</si>
  <si>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</si>
  <si>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</si>
  <si>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</si>
  <si>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</si>
  <si>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</si>
  <si>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</si>
  <si>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</si>
  <si>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</si>
  <si>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</si>
  <si>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</si>
  <si>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</si>
  <si>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</si>
  <si>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</si>
  <si>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</si>
  <si>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</si>
  <si>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</si>
  <si>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</si>
  <si>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</si>
  <si>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</si>
  <si>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</si>
  <si>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</si>
  <si>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</si>
  <si>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</si>
  <si>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</si>
  <si>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</si>
  <si>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</si>
  <si>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</si>
  <si>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</si>
  <si>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</si>
  <si>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</si>
  <si>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</si>
  <si>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</si>
  <si>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</si>
  <si>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</si>
  <si>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</si>
  <si>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</si>
  <si>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</si>
  <si>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</si>
  <si>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</si>
  <si>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</si>
  <si>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</si>
  <si>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</si>
  <si>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</si>
  <si>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</si>
  <si>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</si>
  <si>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</si>
  <si>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</si>
  <si>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</si>
  <si>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</si>
  <si>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</si>
  <si>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</si>
  <si>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</si>
  <si>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</si>
  <si>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</si>
  <si>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</si>
  <si>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</si>
  <si>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</si>
  <si>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</si>
  <si>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</si>
  <si>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</si>
  <si>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</si>
  <si>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</si>
  <si>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</si>
  <si>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</si>
  <si>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</si>
  <si>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</si>
  <si>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</si>
  <si>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</si>
  <si>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</si>
  <si>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</si>
  <si>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</si>
  <si>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</si>
  <si>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</si>
  <si>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</si>
  <si>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</si>
  <si>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</si>
  <si>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</si>
  <si>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</si>
  <si>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</si>
  <si>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</si>
  <si>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</si>
  <si>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</si>
  <si>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</si>
  <si>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</si>
  <si>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</si>
  <si>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</si>
  <si>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</si>
  <si>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</si>
  <si>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</si>
  <si>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</si>
  <si>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</si>
  <si>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</si>
  <si>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</si>
  <si>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</si>
  <si>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</si>
  <si>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</si>
  <si>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</si>
  <si>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</si>
  <si>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</si>
  <si>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</si>
  <si>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</si>
  <si>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</si>
  <si>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</si>
  <si>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</si>
  <si>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</si>
  <si>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</si>
  <si>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</si>
  <si>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</si>
  <si>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</si>
  <si>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</si>
  <si>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</si>
  <si>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</si>
  <si>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</si>
  <si>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</si>
  <si>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</si>
  <si>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</si>
  <si>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</si>
  <si>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</si>
  <si>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</si>
  <si>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</si>
  <si>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</si>
  <si>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</si>
  <si>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</si>
  <si>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</si>
  <si>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</si>
  <si>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</si>
  <si>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</si>
  <si>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</si>
  <si>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</si>
  <si>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</si>
  <si>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</si>
  <si>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</si>
  <si>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</si>
  <si>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</si>
  <si>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</si>
  <si>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</si>
  <si>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</si>
  <si>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</si>
  <si>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</si>
  <si>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</si>
  <si>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</si>
  <si>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</si>
  <si>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</si>
  <si>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</si>
  <si>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</si>
  <si>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</si>
  <si>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</si>
  <si>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</si>
  <si>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</si>
  <si>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</si>
  <si>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</si>
  <si>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</si>
  <si>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</si>
  <si>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</si>
  <si>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</si>
  <si>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</si>
  <si>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</si>
  <si>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</si>
  <si>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</si>
  <si>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</si>
  <si>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</si>
  <si>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</si>
  <si>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</si>
  <si>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</si>
  <si>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</si>
  <si>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</si>
  <si>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</si>
  <si>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</si>
  <si>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</si>
  <si>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</si>
  <si>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</si>
  <si>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</si>
  <si>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</si>
  <si>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</si>
  <si>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</si>
  <si>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</si>
  <si>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</si>
  <si>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</si>
  <si>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</si>
  <si>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</si>
  <si>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</si>
  <si>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</si>
  <si>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</si>
  <si>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</si>
  <si>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</si>
  <si>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</si>
  <si>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</si>
  <si>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</si>
  <si>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</si>
  <si>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</si>
  <si>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</si>
  <si>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</si>
  <si>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</si>
  <si>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</si>
  <si>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</si>
  <si>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</si>
  <si>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</si>
  <si>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</si>
  <si>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</si>
  <si>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</si>
  <si>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</si>
  <si>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</si>
  <si>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</si>
  <si>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</si>
  <si>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</si>
  <si>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</si>
  <si>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</si>
  <si>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</si>
  <si>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</si>
  <si>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</si>
  <si>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</si>
  <si>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</si>
  <si>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</si>
  <si>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</si>
  <si>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</si>
  <si>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</si>
  <si>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</si>
  <si>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</si>
  <si>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</si>
  <si>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</si>
  <si>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</si>
  <si>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</si>
  <si>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</si>
  <si>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</si>
  <si>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</si>
  <si>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</si>
  <si>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</si>
  <si>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</si>
  <si>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</si>
  <si>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</si>
  <si>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</si>
  <si>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</si>
  <si>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</si>
  <si>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</si>
  <si>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</si>
  <si>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</si>
  <si>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</si>
  <si>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</si>
  <si>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</si>
  <si>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</si>
  <si>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</si>
  <si>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</si>
  <si>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</si>
  <si>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</si>
  <si>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</si>
  <si>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</si>
  <si>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</si>
  <si>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</si>
  <si>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</si>
  <si>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</si>
  <si>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</si>
  <si>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</si>
  <si>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</si>
  <si>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</si>
  <si>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</si>
  <si>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</si>
  <si>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</si>
  <si>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</si>
  <si>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</si>
  <si>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</si>
  <si>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</si>
  <si>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</si>
  <si>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</si>
  <si>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</si>
  <si>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</si>
  <si>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</si>
  <si>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</si>
  <si>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</si>
  <si>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</si>
  <si>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</si>
  <si>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</si>
  <si>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</si>
  <si>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</si>
  <si>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</si>
  <si>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</si>
  <si>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</si>
  <si>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</si>
  <si>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</si>
  <si>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</si>
  <si>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</si>
  <si>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</si>
  <si>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</si>
  <si>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</si>
  <si>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</si>
  <si>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</si>
  <si>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</si>
  <si>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</si>
  <si>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</si>
  <si>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</si>
  <si>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</si>
  <si>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</si>
  <si>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</si>
  <si>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</si>
  <si>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</si>
  <si>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</si>
  <si>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</si>
  <si>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</si>
  <si>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</si>
  <si>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</si>
  <si>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</si>
  <si>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</si>
  <si>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</si>
  <si>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</si>
  <si>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</si>
  <si>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</si>
  <si>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</si>
  <si>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</si>
  <si>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</si>
  <si>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</si>
  <si>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</si>
  <si>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</si>
  <si>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</si>
  <si>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</si>
  <si>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</si>
  <si>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</si>
  <si>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</si>
  <si>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</si>
  <si>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</si>
  <si>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</si>
  <si>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</si>
  <si>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</si>
  <si>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</si>
  <si>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</si>
  <si>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</si>
  <si>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</si>
  <si>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</si>
  <si>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</si>
  <si>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</si>
  <si>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</si>
  <si>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</si>
  <si>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</si>
  <si>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</si>
  <si>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</si>
  <si>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</si>
  <si>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</si>
  <si>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</si>
  <si>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</si>
  <si>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</si>
  <si>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</si>
  <si>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</si>
  <si>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</si>
  <si>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</si>
  <si>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</si>
  <si>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</si>
  <si>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</si>
  <si>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</si>
  <si>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</si>
  <si>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</si>
  <si>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</si>
  <si>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</si>
  <si>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</si>
  <si>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</si>
  <si>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</si>
  <si>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</si>
  <si>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</si>
  <si>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</si>
  <si>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</si>
  <si>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</si>
  <si>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</si>
  <si>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</si>
  <si>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</si>
  <si>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</si>
  <si>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</si>
  <si>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</si>
  <si>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</si>
  <si>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</si>
  <si>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</si>
  <si>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</si>
  <si>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</si>
  <si>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</si>
  <si>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</si>
  <si>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</si>
  <si>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</si>
  <si>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</si>
  <si>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</si>
  <si>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</si>
  <si>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</si>
  <si>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</si>
  <si>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</si>
  <si>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</si>
  <si>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</si>
  <si>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</si>
  <si>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</si>
  <si>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</si>
  <si>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</si>
  <si>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</si>
  <si>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</si>
  <si>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</si>
  <si>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</si>
  <si>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</si>
  <si>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</si>
  <si>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</si>
  <si>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</si>
  <si>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</si>
  <si>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</si>
  <si>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</si>
  <si>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</si>
  <si>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</si>
  <si>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</si>
  <si>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</si>
  <si>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</si>
  <si>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</si>
  <si>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</si>
  <si>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</si>
  <si>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</si>
  <si>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</si>
  <si>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</si>
  <si>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</si>
  <si>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</si>
  <si>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</si>
  <si>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</si>
  <si>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</si>
  <si>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</si>
  <si>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</si>
  <si>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</si>
  <si>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</si>
  <si>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</si>
  <si>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</si>
  <si>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</si>
  <si>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</si>
  <si>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</si>
  <si>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</si>
  <si>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</si>
  <si>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</si>
  <si>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</si>
  <si>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</si>
  <si>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</si>
  <si>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</si>
  <si>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</si>
  <si>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</si>
  <si>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</si>
  <si>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</si>
  <si>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</si>
  <si>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</si>
  <si>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</si>
  <si>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</si>
  <si>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</si>
  <si>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</si>
  <si>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</si>
  <si>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</si>
  <si>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</si>
  <si>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</si>
  <si>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</si>
  <si>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</si>
  <si>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</si>
  <si>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</si>
  <si>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</si>
  <si>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</si>
  <si>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</si>
  <si>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</si>
  <si>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</si>
  <si>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</si>
  <si>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</si>
  <si>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</si>
  <si>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</si>
  <si>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</si>
  <si>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</si>
  <si>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</si>
  <si>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</si>
  <si>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</si>
  <si>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</si>
  <si>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</si>
  <si>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</si>
  <si>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</si>
  <si>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</si>
  <si>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</si>
  <si>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</si>
  <si>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</si>
  <si>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</si>
  <si>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</si>
  <si>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</si>
  <si>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</si>
  <si>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</si>
  <si>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</si>
  <si>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</si>
  <si>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</si>
  <si>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</si>
  <si>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</si>
  <si>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</si>
  <si>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</si>
  <si>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</si>
  <si>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</si>
  <si>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</si>
  <si>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</si>
  <si>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</si>
  <si>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</si>
  <si>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</si>
  <si>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</si>
  <si>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</si>
  <si>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</si>
  <si>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</si>
  <si>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</si>
  <si>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</si>
  <si>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</si>
  <si>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</si>
  <si>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</si>
  <si>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</si>
  <si>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</si>
  <si>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</si>
  <si>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</si>
  <si>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</si>
  <si>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</si>
  <si>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</si>
  <si>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</si>
  <si>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</si>
  <si>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</si>
  <si>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</si>
  <si>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</si>
  <si>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</si>
  <si>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</si>
  <si>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</si>
  <si>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</si>
  <si>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</si>
  <si>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</si>
  <si>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</si>
  <si>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</si>
  <si>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</si>
  <si>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</si>
  <si>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</si>
  <si>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</si>
  <si>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</si>
  <si>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</si>
  <si>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</si>
  <si>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</si>
  <si>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</si>
  <si>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</si>
  <si>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</si>
  <si>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</si>
  <si>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</si>
  <si>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</si>
  <si>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</si>
  <si>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</si>
  <si>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</si>
  <si>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</si>
  <si>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</si>
  <si>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</si>
  <si>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</si>
  <si>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</si>
  <si>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</si>
  <si>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</si>
  <si>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</si>
  <si>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</si>
  <si>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</si>
  <si>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</si>
  <si>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</si>
  <si>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</si>
  <si>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</si>
  <si>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</si>
  <si>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</si>
  <si>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</si>
  <si>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</si>
  <si>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</si>
  <si>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</si>
  <si>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</si>
  <si>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</si>
  <si>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</si>
  <si>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</si>
  <si>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</si>
  <si>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</si>
  <si>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</si>
  <si>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</si>
  <si>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</si>
  <si>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</si>
  <si>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</si>
  <si>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</si>
  <si>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</si>
  <si>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</si>
  <si>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</si>
  <si>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</si>
  <si>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</si>
  <si>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</si>
  <si>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</si>
  <si>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</si>
  <si>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</si>
  <si>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</si>
  <si>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</si>
  <si>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</si>
  <si>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</si>
  <si>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</si>
  <si>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</si>
  <si>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</si>
  <si>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</si>
  <si>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</si>
  <si>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</si>
  <si>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</si>
  <si>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</si>
  <si>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</si>
  <si>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</si>
  <si>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</si>
  <si>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</si>
  <si>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</si>
  <si>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</si>
  <si>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</si>
  <si>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</si>
  <si>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</si>
  <si>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</si>
  <si>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</si>
  <si>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</si>
  <si>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</si>
  <si>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</si>
  <si>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</si>
  <si>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</si>
  <si>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</si>
  <si>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</si>
  <si>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</si>
  <si>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</si>
  <si>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</si>
  <si>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</si>
  <si>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</si>
  <si>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</si>
  <si>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</si>
  <si>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</si>
  <si>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</si>
  <si>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</si>
  <si>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</si>
  <si>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</si>
  <si>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</si>
  <si>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</si>
  <si>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</si>
  <si>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</si>
  <si>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</si>
  <si>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</si>
  <si>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</si>
  <si>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</si>
  <si>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</si>
  <si>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</si>
  <si>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</si>
  <si>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</si>
  <si>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</si>
  <si>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</si>
  <si>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</si>
  <si>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</si>
  <si>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</si>
  <si>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</si>
  <si>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</si>
  <si>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</si>
  <si>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</si>
  <si>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</si>
  <si>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</si>
  <si>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</si>
  <si>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</si>
  <si>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</si>
  <si>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</si>
  <si>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</si>
  <si>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</si>
  <si>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</si>
  <si>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</si>
  <si>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</si>
  <si>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</si>
  <si>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</si>
  <si>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</si>
  <si>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</si>
  <si>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</si>
  <si>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</si>
  <si>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</si>
  <si>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</si>
  <si>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</si>
  <si>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</si>
  <si>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</si>
  <si>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</si>
  <si>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</si>
  <si>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</si>
  <si>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</si>
  <si>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</si>
  <si>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</si>
  <si>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</si>
  <si>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</si>
  <si>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</si>
  <si>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</si>
  <si>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</si>
  <si>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</si>
  <si>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</si>
  <si>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</si>
  <si>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</si>
  <si>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</si>
  <si>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</si>
  <si>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</si>
  <si>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</si>
  <si>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</si>
  <si>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</si>
  <si>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</si>
  <si>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</si>
  <si>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</si>
  <si>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</si>
  <si>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</si>
  <si>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</si>
  <si>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</si>
  <si>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</si>
  <si>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</si>
  <si>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</si>
  <si>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</si>
  <si>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</si>
  <si>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</si>
  <si>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</si>
  <si>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</si>
  <si>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</si>
  <si>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</si>
  <si>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</si>
  <si>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</si>
  <si>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</si>
  <si>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</si>
  <si>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</si>
  <si>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</si>
  <si>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</si>
  <si>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</si>
  <si>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</si>
  <si>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</si>
  <si>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</si>
  <si>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</si>
  <si>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</si>
  <si>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</si>
  <si>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</si>
  <si>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</si>
  <si>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</si>
  <si>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</si>
  <si>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</si>
  <si>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</si>
  <si>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</si>
  <si>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</si>
  <si>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</si>
  <si>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</si>
  <si>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</si>
  <si>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</si>
  <si>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</si>
  <si>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</si>
  <si>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</si>
  <si>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</si>
  <si>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</si>
  <si>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</si>
  <si>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</si>
  <si>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</si>
  <si>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</si>
  <si>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</si>
  <si>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</si>
  <si>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</si>
  <si>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</si>
  <si>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</si>
  <si>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</si>
  <si>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</si>
  <si>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</si>
  <si>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</si>
  <si>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</si>
  <si>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</si>
  <si>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</si>
  <si>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</si>
  <si>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</si>
  <si>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</si>
  <si>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</si>
  <si>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</si>
  <si>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</si>
  <si>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</si>
  <si>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</si>
  <si>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</si>
  <si>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</si>
  <si>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</si>
  <si>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</si>
  <si>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</si>
  <si>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</si>
  <si>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</si>
  <si>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</si>
  <si>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</si>
  <si>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</si>
  <si>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</si>
  <si>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</si>
  <si>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</si>
  <si>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</si>
  <si>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</si>
  <si>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</si>
  <si>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</si>
  <si>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</si>
  <si>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</si>
  <si>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</si>
  <si>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</si>
  <si>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</si>
  <si>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</si>
  <si>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</si>
  <si>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</si>
  <si>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</si>
  <si>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</si>
  <si>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</si>
  <si>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</si>
  <si>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</si>
  <si>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</si>
  <si>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</si>
  <si>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</si>
  <si>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</si>
  <si>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</si>
  <si>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</si>
  <si>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</si>
  <si>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</si>
  <si>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</si>
  <si>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</si>
  <si>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</si>
  <si>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</si>
  <si>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</si>
  <si>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</si>
  <si>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</si>
  <si>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</si>
  <si>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</si>
  <si>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</si>
  <si>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</si>
  <si>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</si>
  <si>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</si>
  <si>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</si>
  <si>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</si>
  <si>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</si>
  <si>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</si>
  <si>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</si>
  <si>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</si>
  <si>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</si>
  <si>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</si>
  <si>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</si>
  <si>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</si>
  <si>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</si>
  <si>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</si>
  <si>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</si>
  <si>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</si>
  <si>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</si>
  <si>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</si>
  <si>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</si>
  <si>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</si>
  <si>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</si>
  <si>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</si>
  <si>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</si>
  <si>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</si>
  <si>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</si>
  <si>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</si>
  <si>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</si>
  <si>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</si>
  <si>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</si>
  <si>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</si>
  <si>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</si>
  <si>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</si>
  <si>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</si>
  <si>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</si>
  <si>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</si>
  <si>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</si>
  <si>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</si>
  <si>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</si>
  <si>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</si>
  <si>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</si>
  <si>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</si>
  <si>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</si>
  <si>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</si>
  <si>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</si>
  <si>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</si>
  <si>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</si>
  <si>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</si>
  <si>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</si>
  <si>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</si>
  <si>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</si>
  <si>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</si>
  <si>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</si>
  <si>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</si>
  <si>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</si>
  <si>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</si>
  <si>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</si>
  <si>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</si>
  <si>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</si>
  <si>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</si>
  <si>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</si>
  <si>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</si>
  <si>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</si>
  <si>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</si>
  <si>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</si>
  <si>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</si>
  <si>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</si>
  <si>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</si>
  <si>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</si>
  <si>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</si>
  <si>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</si>
  <si>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</si>
  <si>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</si>
  <si>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</si>
  <si>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</si>
  <si>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</si>
  <si>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</si>
  <si>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</si>
  <si>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</si>
  <si>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</si>
  <si>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</si>
  <si>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</si>
  <si>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</si>
  <si>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</si>
  <si>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</si>
  <si>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</si>
  <si>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</si>
  <si>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</si>
  <si>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</si>
  <si>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</si>
  <si>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</si>
  <si>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</si>
  <si>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</si>
  <si>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</si>
  <si>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</si>
  <si>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</si>
  <si>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</si>
  <si>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</si>
  <si>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</si>
  <si>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</si>
  <si>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</si>
  <si>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</si>
  <si>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</si>
  <si>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</si>
  <si>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</si>
  <si>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</si>
  <si>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</si>
  <si>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</si>
  <si>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</si>
  <si>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</si>
  <si>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</si>
  <si>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</si>
  <si>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</si>
  <si>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</si>
  <si>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</si>
  <si>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</si>
  <si>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</si>
  <si>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</si>
  <si>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</si>
  <si>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</si>
  <si>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</si>
  <si>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</si>
  <si>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</si>
  <si>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</si>
  <si>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</si>
  <si>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</si>
  <si>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</si>
  <si>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</si>
  <si>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</si>
  <si>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</si>
  <si>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</si>
  <si>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</si>
  <si>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</si>
  <si>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</si>
  <si>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</si>
  <si>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</si>
  <si>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</si>
  <si>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</si>
  <si>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</si>
  <si>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</si>
  <si>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</si>
  <si>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</si>
  <si>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</si>
  <si>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</si>
  <si>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</si>
  <si>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</si>
  <si>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</si>
  <si>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</si>
  <si>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</si>
  <si>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</si>
  <si>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</si>
  <si>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</si>
  <si>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</si>
  <si>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</si>
  <si>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</si>
  <si>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</si>
  <si>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</si>
  <si>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</si>
  <si>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</si>
  <si>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</si>
  <si>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</si>
  <si>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</si>
  <si>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</si>
  <si>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</si>
  <si>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</si>
  <si>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</si>
  <si>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</si>
  <si>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</si>
  <si>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</si>
  <si>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</si>
  <si>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</si>
  <si>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</si>
  <si>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</si>
  <si>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</si>
  <si>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</si>
  <si>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</si>
  <si>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</si>
  <si>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</si>
  <si>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</si>
  <si>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</si>
  <si>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</si>
  <si>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</si>
  <si>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</si>
  <si>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</si>
  <si>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</si>
  <si>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</si>
  <si>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</si>
  <si>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</si>
  <si>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</si>
  <si>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</si>
  <si>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</si>
  <si>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</si>
  <si>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</si>
  <si>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</si>
  <si>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</si>
  <si>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</si>
  <si>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</si>
  <si>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</si>
  <si>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</si>
  <si>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</si>
  <si>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</si>
  <si>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</si>
  <si>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</si>
  <si>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</si>
  <si>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</si>
  <si>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</si>
  <si>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</si>
  <si>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</si>
  <si>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</si>
  <si>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</si>
  <si>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</si>
  <si>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</si>
  <si>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</si>
  <si>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</si>
  <si>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</si>
  <si>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</si>
  <si>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</si>
  <si>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</si>
  <si>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</si>
  <si>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</si>
  <si>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</si>
  <si>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</si>
  <si>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</si>
  <si>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</si>
  <si>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</si>
  <si>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</si>
  <si>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</si>
  <si>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</si>
  <si>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</si>
  <si>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</si>
  <si>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</si>
  <si>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</si>
  <si>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</si>
  <si>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</si>
  <si>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</si>
  <si>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</si>
  <si>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</si>
  <si>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</si>
  <si>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</si>
  <si>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</si>
  <si>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</si>
  <si>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</si>
  <si>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</si>
  <si>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</si>
  <si>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</si>
  <si>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</si>
  <si>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</si>
  <si>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</si>
  <si>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</si>
  <si>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</si>
  <si>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</si>
  <si>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</si>
  <si>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</si>
  <si>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</si>
  <si>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</si>
  <si>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</si>
  <si>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</si>
  <si>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</si>
  <si>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</si>
  <si>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</si>
  <si>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</si>
  <si>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</si>
  <si>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</si>
  <si>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</si>
  <si>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</si>
  <si>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</si>
  <si>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</si>
  <si>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</si>
  <si>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</si>
  <si>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</si>
  <si>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</si>
  <si>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</si>
  <si>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</si>
  <si>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</si>
  <si>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</si>
  <si>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</si>
  <si>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</si>
  <si>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</si>
  <si>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</si>
  <si>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</si>
  <si>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</si>
  <si>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</si>
  <si>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</si>
  <si>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</si>
  <si>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</si>
  <si>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</si>
  <si>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</si>
  <si>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</si>
  <si>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</si>
  <si>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</si>
  <si>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</si>
  <si>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</si>
  <si>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</si>
  <si>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</si>
  <si>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</si>
  <si>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</si>
  <si>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</si>
  <si>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</si>
  <si>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</si>
  <si>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</si>
  <si>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</si>
  <si>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</si>
  <si>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</si>
  <si>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</si>
  <si>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</si>
  <si>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</si>
  <si>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</si>
  <si>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</si>
  <si>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</si>
  <si>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</si>
  <si>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</si>
  <si>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</si>
  <si>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</si>
  <si>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</si>
  <si>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</si>
  <si>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</si>
  <si>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</si>
  <si>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</si>
  <si>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</si>
  <si>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</si>
  <si>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</si>
  <si>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</si>
  <si>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</si>
  <si>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</si>
  <si>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</si>
  <si>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</si>
  <si>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</si>
  <si>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</si>
  <si>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</si>
  <si>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</si>
  <si>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</si>
  <si>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</si>
  <si>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</si>
  <si>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</si>
  <si>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</si>
  <si>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</si>
  <si>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</si>
  <si>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</si>
  <si>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</si>
  <si>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</si>
  <si>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</si>
  <si>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</si>
  <si>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</si>
  <si>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</si>
  <si>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</si>
  <si>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</si>
  <si>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</si>
  <si>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</si>
  <si>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</si>
  <si>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</si>
  <si>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</si>
  <si>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</si>
  <si>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</si>
  <si>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</si>
  <si>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</si>
  <si>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</si>
  <si>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</si>
  <si>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</si>
  <si>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</si>
  <si>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</si>
  <si>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</si>
  <si>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</si>
  <si>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</si>
  <si>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</si>
  <si>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</si>
  <si>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</si>
  <si>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</si>
  <si>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</si>
  <si>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</si>
  <si>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</si>
  <si>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</si>
  <si>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</si>
  <si>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</si>
  <si>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</si>
  <si>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</si>
  <si>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</si>
  <si>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</si>
  <si>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</si>
  <si>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</si>
  <si>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</si>
  <si>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</si>
  <si>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</si>
  <si>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</si>
  <si>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</si>
  <si>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</si>
  <si>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</si>
  <si>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</si>
  <si>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</si>
  <si>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</si>
  <si>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</si>
  <si>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</si>
  <si>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</si>
  <si>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</si>
  <si>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</si>
  <si>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</si>
  <si>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</si>
  <si>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</si>
  <si>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</si>
  <si>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</si>
  <si>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</si>
  <si>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</si>
  <si>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</si>
  <si>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</si>
  <si>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</si>
  <si>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</si>
  <si>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</si>
  <si>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</si>
  <si>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</si>
  <si>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</si>
  <si>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</si>
  <si>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</si>
  <si>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</si>
  <si>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</si>
  <si>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</si>
  <si>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</si>
  <si>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</si>
  <si>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</si>
  <si>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</si>
  <si>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</si>
  <si>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</si>
  <si>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</si>
  <si>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</si>
  <si>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</si>
  <si>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</si>
  <si>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</si>
  <si>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</si>
  <si>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</si>
  <si>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</si>
  <si>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</si>
  <si>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</si>
  <si>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</si>
  <si>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</si>
  <si>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</si>
  <si>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</si>
  <si>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</si>
  <si>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</si>
  <si>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</si>
  <si>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</si>
  <si>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</si>
  <si>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</si>
  <si>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</si>
  <si>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</si>
  <si>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</si>
  <si>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</si>
  <si>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</si>
  <si>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</si>
  <si>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</si>
  <si>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</si>
  <si>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</si>
  <si>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</si>
  <si>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</si>
  <si>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</si>
  <si>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</si>
  <si>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</si>
  <si>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</si>
  <si>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</si>
  <si>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</si>
  <si>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</si>
  <si>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</si>
  <si>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</si>
  <si>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</si>
  <si>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</si>
  <si>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</si>
  <si>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</si>
  <si>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</si>
  <si>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</si>
  <si>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</si>
  <si>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</si>
  <si>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</si>
  <si>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</si>
  <si>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</si>
  <si>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</si>
  <si>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</si>
  <si>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</si>
  <si>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</si>
  <si>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</si>
  <si>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</si>
  <si>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</si>
  <si>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</si>
  <si>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</si>
  <si>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</si>
  <si>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</si>
  <si>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</si>
  <si>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</si>
  <si>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</si>
  <si>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</si>
  <si>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</si>
  <si>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</si>
  <si>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</si>
  <si>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</si>
  <si>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</si>
  <si>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</si>
  <si>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</si>
  <si>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</si>
  <si>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</si>
  <si>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</si>
  <si>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</si>
  <si>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</si>
  <si>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</si>
  <si>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</si>
  <si>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</si>
  <si>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</si>
  <si>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</si>
  <si>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</si>
  <si>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</si>
  <si>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</si>
  <si>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</si>
  <si>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</si>
  <si>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</si>
  <si>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</si>
  <si>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</si>
  <si>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</si>
  <si>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</si>
  <si>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</si>
  <si>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</si>
  <si>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</si>
  <si>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</si>
  <si>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</si>
  <si>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</si>
  <si>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</si>
  <si>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</si>
  <si>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</si>
  <si>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</si>
  <si>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</si>
  <si>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</si>
  <si>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</si>
  <si>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</si>
  <si>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</si>
  <si>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</si>
  <si>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</si>
  <si>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</si>
  <si>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</si>
  <si>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</si>
  <si>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</si>
  <si>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</si>
  <si>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</si>
  <si>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</si>
  <si>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</si>
  <si>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</si>
  <si>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</si>
  <si>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</si>
  <si>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</si>
  <si>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</si>
  <si>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</si>
  <si>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</si>
  <si>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</si>
  <si>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</si>
  <si>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</si>
  <si>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</si>
  <si>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</si>
  <si>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</si>
  <si>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</si>
  <si>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</si>
  <si>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</si>
  <si>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</si>
  <si>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</si>
  <si>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</si>
  <si>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</si>
  <si>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</si>
  <si>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</si>
  <si>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</si>
  <si>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</si>
  <si>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</si>
  <si>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</si>
  <si>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</si>
  <si>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</si>
  <si>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</si>
  <si>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</si>
  <si>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</si>
  <si>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</si>
  <si>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</si>
  <si>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</si>
  <si>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</si>
  <si>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</si>
  <si>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</si>
  <si>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</si>
  <si>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</si>
  <si>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</si>
  <si>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</si>
  <si>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</si>
  <si>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</si>
  <si>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</si>
  <si>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</si>
  <si>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</si>
  <si>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</si>
  <si>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</si>
  <si>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</si>
  <si>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</si>
  <si>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</si>
  <si>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</si>
  <si>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</si>
  <si>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</si>
  <si>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</si>
  <si>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</si>
  <si>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</si>
  <si>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</si>
  <si>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</si>
  <si>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</si>
  <si>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</si>
  <si>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</si>
  <si>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</si>
  <si>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</si>
  <si>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</si>
  <si>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</si>
  <si>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</si>
  <si>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</si>
  <si>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</si>
  <si>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</si>
  <si>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</si>
  <si>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</si>
  <si>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</si>
  <si>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</si>
  <si>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</si>
  <si>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</si>
  <si>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</si>
  <si>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</si>
  <si>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</si>
  <si>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</si>
  <si>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</si>
  <si>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</si>
  <si>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</si>
  <si>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</si>
  <si>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</si>
  <si>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</si>
  <si>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</si>
  <si>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</si>
  <si>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</si>
  <si>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</si>
  <si>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</si>
  <si>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</si>
  <si>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</si>
  <si>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</si>
  <si>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</si>
  <si>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</si>
  <si>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</si>
  <si>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</si>
  <si>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</si>
  <si>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</si>
  <si>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</si>
  <si>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</si>
  <si>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</si>
  <si>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</si>
  <si>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</si>
  <si>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</si>
  <si>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</si>
  <si>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</si>
  <si>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</si>
  <si>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</si>
  <si>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</si>
  <si>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</si>
  <si>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</si>
  <si>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</si>
  <si>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</si>
  <si>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</si>
  <si>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</si>
  <si>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</si>
  <si>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</si>
  <si>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</si>
  <si>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</si>
  <si>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</si>
  <si>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</si>
  <si>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</si>
  <si>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</si>
  <si>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</si>
  <si>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</si>
  <si>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</si>
  <si>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</si>
  <si>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</si>
  <si>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</si>
  <si>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</si>
  <si>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</si>
  <si>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</si>
  <si>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</si>
  <si>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</si>
  <si>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</si>
  <si>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</si>
  <si>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</si>
  <si>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</si>
  <si>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</si>
  <si>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</si>
  <si>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</si>
  <si>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</si>
  <si>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</si>
  <si>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</si>
  <si>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</si>
  <si>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</si>
  <si>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</si>
  <si>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</si>
  <si>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</si>
  <si>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</si>
  <si>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</si>
  <si>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</si>
  <si>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</si>
  <si>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</si>
  <si>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</si>
  <si>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</si>
  <si>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</si>
  <si>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</si>
  <si>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</si>
  <si>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</si>
  <si>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</si>
  <si>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</si>
  <si>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</si>
  <si>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</si>
  <si>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</si>
  <si>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</si>
  <si>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</si>
  <si>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</si>
  <si>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</si>
  <si>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</si>
  <si>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</si>
  <si>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</si>
  <si>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</si>
  <si>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</si>
  <si>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</si>
  <si>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</si>
  <si>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</si>
  <si>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</si>
  <si>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</si>
  <si>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</si>
  <si>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</si>
  <si>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</si>
  <si>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</si>
  <si>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</si>
  <si>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</si>
  <si>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</si>
  <si>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</si>
  <si>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</si>
  <si>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</si>
  <si>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</si>
  <si>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</si>
  <si>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</si>
  <si>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</si>
  <si>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</si>
  <si>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</si>
  <si>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</si>
  <si>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</si>
  <si>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</si>
  <si>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</si>
  <si>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</si>
  <si>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</si>
  <si>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</si>
  <si>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</si>
  <si>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</si>
  <si>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</si>
  <si>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</si>
  <si>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</si>
  <si>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</si>
  <si>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</si>
  <si>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</si>
  <si>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</si>
  <si>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</si>
  <si>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</si>
  <si>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</si>
  <si>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</si>
  <si>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</si>
  <si>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</si>
  <si>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</si>
  <si>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</si>
  <si>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</si>
  <si>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</si>
  <si>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</si>
  <si>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</si>
  <si>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</si>
  <si>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</si>
  <si>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</si>
  <si>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</si>
  <si>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</si>
  <si>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</si>
  <si>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</si>
  <si>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</si>
  <si>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</si>
  <si>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</si>
  <si>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</si>
  <si>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</si>
  <si>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</si>
  <si>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</si>
  <si>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</si>
  <si>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</si>
  <si>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</si>
  <si>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</si>
  <si>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</si>
  <si>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</si>
  <si>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</si>
  <si>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</si>
  <si>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</si>
  <si>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</si>
  <si>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</si>
  <si>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</si>
  <si>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</si>
  <si>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</si>
  <si>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</si>
  <si>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</si>
  <si>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</si>
  <si>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</si>
  <si>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</si>
  <si>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</si>
  <si>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</si>
  <si>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</si>
  <si>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</si>
  <si>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</si>
  <si>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</si>
  <si>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</si>
  <si>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</si>
  <si>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</si>
  <si>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</si>
  <si>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</si>
  <si>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</si>
  <si>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</si>
  <si>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</si>
  <si>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</si>
  <si>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</si>
  <si>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</si>
  <si>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</si>
  <si>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</si>
  <si>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</si>
  <si>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</si>
  <si>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</si>
  <si>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</si>
  <si>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</si>
  <si>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</si>
  <si>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</si>
  <si>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</si>
  <si>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</si>
  <si>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</si>
  <si>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</si>
  <si>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</si>
  <si>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</si>
  <si>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</si>
  <si>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</si>
  <si>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</si>
  <si>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</si>
  <si>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</si>
  <si>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</si>
  <si>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</si>
  <si>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</si>
  <si>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</si>
  <si>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</si>
  <si>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</si>
  <si>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</si>
  <si>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</si>
  <si>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</si>
  <si>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</si>
  <si>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</si>
  <si>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</si>
  <si>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</si>
  <si>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</si>
  <si>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</si>
  <si>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</si>
  <si>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</si>
  <si>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</si>
  <si>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</si>
  <si>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</si>
  <si>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</si>
  <si>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</si>
  <si>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</si>
  <si>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</si>
  <si>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</si>
  <si>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</si>
  <si>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</si>
  <si>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</si>
  <si>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</si>
  <si>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</si>
  <si>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</si>
  <si>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</si>
  <si>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</si>
  <si>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</si>
  <si>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</si>
  <si>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</si>
  <si>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</si>
  <si>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</si>
  <si>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</si>
  <si>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</si>
  <si>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</si>
  <si>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</si>
  <si>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</si>
  <si>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</si>
  <si>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</si>
  <si>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</si>
  <si>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</si>
  <si>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</si>
  <si>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</si>
  <si>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</si>
  <si>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</si>
  <si>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</si>
  <si>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</si>
  <si>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</si>
  <si>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</si>
  <si>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</si>
  <si>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</si>
  <si>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</si>
  <si>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</si>
  <si>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</si>
  <si>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</si>
  <si>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</si>
  <si>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</si>
  <si>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</si>
  <si>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</si>
  <si>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</si>
  <si>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</si>
  <si>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</si>
  <si>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</si>
  <si>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</si>
  <si>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</si>
  <si>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</si>
  <si>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</si>
  <si>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</si>
  <si>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</si>
  <si>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</si>
  <si>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</si>
  <si>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</si>
  <si>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</si>
  <si>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</si>
  <si>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</si>
  <si>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</si>
  <si>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</si>
  <si>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</si>
  <si>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</si>
  <si>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</si>
  <si>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</si>
  <si>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</si>
  <si>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</si>
  <si>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</si>
  <si>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</si>
  <si>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</si>
  <si>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</si>
  <si>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</si>
  <si>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</si>
  <si>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</si>
  <si>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</si>
  <si>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</si>
  <si>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</si>
  <si>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</si>
  <si>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</si>
  <si>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</si>
  <si>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</si>
  <si>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</si>
  <si>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</si>
  <si>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</si>
  <si>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</si>
  <si>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</si>
  <si>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</si>
  <si>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</si>
  <si>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</si>
  <si>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</si>
  <si>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</si>
  <si>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</si>
  <si>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</si>
  <si>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</si>
  <si>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</si>
  <si>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</si>
  <si>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</si>
  <si>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</si>
  <si>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</si>
  <si>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</si>
  <si>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</si>
  <si>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</si>
  <si>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</si>
  <si>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</si>
  <si>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</si>
  <si>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</si>
  <si>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</si>
  <si>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</si>
  <si>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</si>
  <si>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</si>
  <si>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</si>
  <si>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</si>
  <si>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</si>
  <si>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</si>
  <si>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</si>
  <si>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</si>
  <si>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</si>
  <si>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</si>
  <si>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</si>
  <si>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</si>
  <si>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</si>
  <si>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</si>
  <si>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</si>
  <si>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</si>
  <si>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</si>
  <si>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</si>
  <si>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</si>
  <si>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</si>
  <si>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</si>
  <si>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</si>
  <si>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</si>
  <si>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</si>
  <si>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</si>
  <si>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</si>
  <si>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</si>
  <si>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</si>
  <si>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</si>
  <si>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</si>
  <si>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</si>
  <si>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</si>
  <si>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</si>
  <si>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</si>
  <si>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</si>
  <si>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</si>
  <si>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</si>
  <si>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</si>
  <si>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</si>
  <si>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</si>
  <si>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</si>
  <si>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</si>
  <si>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</si>
  <si>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</si>
  <si>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</si>
  <si>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</si>
  <si>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</si>
  <si>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</si>
  <si>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</si>
  <si>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</si>
  <si>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</si>
  <si>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</si>
  <si>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</si>
  <si>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</si>
  <si>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</si>
  <si>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</si>
  <si>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</si>
  <si>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</si>
  <si>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</si>
  <si>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</si>
  <si>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</si>
  <si>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</si>
  <si>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</si>
  <si>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</si>
  <si>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</si>
  <si>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</si>
  <si>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</si>
  <si>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</si>
  <si>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</si>
  <si>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</si>
  <si>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</si>
  <si>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</si>
  <si>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</si>
  <si>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</si>
  <si>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</si>
  <si>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</si>
  <si>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</si>
  <si>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</si>
  <si>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</si>
  <si>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</si>
  <si>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</si>
  <si>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</si>
  <si>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</si>
  <si>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</si>
  <si>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</si>
  <si>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</si>
  <si>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</si>
  <si>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</si>
  <si>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</si>
  <si>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</si>
  <si>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</si>
  <si>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</si>
  <si>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</si>
  <si>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</si>
  <si>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</si>
  <si>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</si>
  <si>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</si>
  <si>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</si>
  <si>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</si>
  <si>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</si>
  <si>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</si>
  <si>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</si>
  <si>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</si>
  <si>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</si>
  <si>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</si>
  <si>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</si>
  <si>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</si>
  <si>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</si>
  <si>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</si>
  <si>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</si>
  <si>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</si>
  <si>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</si>
  <si>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</si>
  <si>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</si>
  <si>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</si>
  <si>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</si>
  <si>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</si>
  <si>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</si>
  <si>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</si>
  <si>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</si>
  <si>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</si>
  <si>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</si>
  <si>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</si>
  <si>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</si>
  <si>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</si>
  <si>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</si>
  <si>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</si>
  <si>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</si>
  <si>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</si>
  <si>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</si>
  <si>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</si>
  <si>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</si>
  <si>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</si>
  <si>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</si>
  <si>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</si>
  <si>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</si>
  <si>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</si>
  <si>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</si>
  <si>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</si>
  <si>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</si>
  <si>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</si>
  <si>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</si>
  <si>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</si>
  <si>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</si>
  <si>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</si>
  <si>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</si>
  <si>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</si>
  <si>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</si>
  <si>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</si>
  <si>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</si>
  <si>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</si>
  <si>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</si>
  <si>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</si>
  <si>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</si>
  <si>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</si>
  <si>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</si>
  <si>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</si>
  <si>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</si>
  <si>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</si>
  <si>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</si>
  <si>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</si>
  <si>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</si>
  <si>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</si>
  <si>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</si>
  <si>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</si>
  <si>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</si>
  <si>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</si>
  <si>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</si>
  <si>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</si>
  <si>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</si>
  <si>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</si>
  <si>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</si>
  <si>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</si>
  <si>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</si>
  <si>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</si>
  <si>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</si>
  <si>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</si>
  <si>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</si>
  <si>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</si>
  <si>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</si>
  <si>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</si>
  <si>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</si>
  <si>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</si>
  <si>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</si>
  <si>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</si>
  <si>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</si>
  <si>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</si>
  <si>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</si>
  <si>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</si>
  <si>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</si>
  <si>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</si>
  <si>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</si>
  <si>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</si>
  <si>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</si>
  <si>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</si>
  <si>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</si>
  <si>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</si>
  <si>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</si>
  <si>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</si>
  <si>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</si>
  <si>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</si>
  <si>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</si>
  <si>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</si>
  <si>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</si>
  <si>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</si>
  <si>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</si>
  <si>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</si>
  <si>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</si>
  <si>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</si>
  <si>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</si>
  <si>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</si>
  <si>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</si>
  <si>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</si>
  <si>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</si>
  <si>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</si>
  <si>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</si>
  <si>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</si>
  <si>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</si>
  <si>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</si>
  <si>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</si>
  <si>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</si>
  <si>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</si>
  <si>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</si>
  <si>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</si>
  <si>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</si>
  <si>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</si>
  <si>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</si>
  <si>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</si>
  <si>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</si>
  <si>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</si>
  <si>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</si>
  <si>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</si>
  <si>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</si>
  <si>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</si>
  <si>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</si>
  <si>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</si>
  <si>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</si>
  <si>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</si>
  <si>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</si>
  <si>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</si>
  <si>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</si>
  <si>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</si>
  <si>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</si>
  <si>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</si>
  <si>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</si>
  <si>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</si>
  <si>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</si>
  <si>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</si>
  <si>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</si>
  <si>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</si>
  <si>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</si>
  <si>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</si>
  <si>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</si>
  <si>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</si>
  <si>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</si>
  <si>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</si>
  <si>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</si>
  <si>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</si>
  <si>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</si>
  <si>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</si>
  <si>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</si>
  <si>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</si>
  <si>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</si>
  <si>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</si>
  <si>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</si>
  <si>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</si>
  <si>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</si>
  <si>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</si>
  <si>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</si>
  <si>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</si>
  <si>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</si>
  <si>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</si>
  <si>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</si>
  <si>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</si>
  <si>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</si>
  <si>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</si>
  <si>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</si>
  <si>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</si>
  <si>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</si>
  <si>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</si>
  <si>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</si>
  <si>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</si>
  <si>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</si>
  <si>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</si>
  <si>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</si>
  <si>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</si>
  <si>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</si>
  <si>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</si>
  <si>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</si>
  <si>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</si>
  <si>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</si>
  <si>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</si>
  <si>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</si>
  <si>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</si>
  <si>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</si>
  <si>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</si>
  <si>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</si>
  <si>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</si>
  <si>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</si>
  <si>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</si>
  <si>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</si>
  <si>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</si>
  <si>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</si>
  <si>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</si>
  <si>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</si>
  <si>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</si>
  <si>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</si>
  <si>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</si>
  <si>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</si>
  <si>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</si>
  <si>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</si>
  <si>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</si>
  <si>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</si>
  <si>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</si>
  <si>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</si>
  <si>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</si>
  <si>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</si>
  <si>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</si>
  <si>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</si>
  <si>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</si>
  <si>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</si>
  <si>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</si>
  <si>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</si>
  <si>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</si>
  <si>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</si>
  <si>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</si>
  <si>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</si>
  <si>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</si>
  <si>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</si>
  <si>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</si>
  <si>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</si>
  <si>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</si>
  <si>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</si>
  <si>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</si>
  <si>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</si>
  <si>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</si>
  <si>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</si>
  <si>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</si>
  <si>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</si>
  <si>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</si>
  <si>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</si>
  <si>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</si>
  <si>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</si>
  <si>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</si>
  <si>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</si>
  <si>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</si>
  <si>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</si>
  <si>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</si>
  <si>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</si>
  <si>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</si>
  <si>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</si>
  <si>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</si>
  <si>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</si>
  <si>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</si>
  <si>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</si>
  <si>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</si>
  <si>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</si>
  <si>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</si>
  <si>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</si>
  <si>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</si>
  <si>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</si>
  <si>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</si>
  <si>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</si>
  <si>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</si>
  <si>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</si>
  <si>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</si>
  <si>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</si>
  <si>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</si>
  <si>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</si>
  <si>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</si>
  <si>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</si>
  <si>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</si>
  <si>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</si>
  <si>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</si>
  <si>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</si>
  <si>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</si>
  <si>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</si>
  <si>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</si>
  <si>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</si>
  <si>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</si>
  <si>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</si>
  <si>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</si>
  <si>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</si>
  <si>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</si>
  <si>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</si>
  <si>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</si>
  <si>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</si>
  <si>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</si>
  <si>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</si>
  <si>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</si>
  <si>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</si>
  <si>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</si>
  <si>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</si>
  <si>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</si>
  <si>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</si>
  <si>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</si>
  <si>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</si>
  <si>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</si>
  <si>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</si>
  <si>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</si>
  <si>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</si>
  <si>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</si>
  <si>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</si>
  <si>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</si>
  <si>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</si>
  <si>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</si>
  <si>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</si>
  <si>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</si>
  <si>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</si>
  <si>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</si>
  <si>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</si>
  <si>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</si>
  <si>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</si>
  <si>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</si>
  <si>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</si>
  <si>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</si>
  <si>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</si>
  <si>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</si>
  <si>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</si>
  <si>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</si>
  <si>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</si>
  <si>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</si>
  <si>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</si>
  <si>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</si>
  <si>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</si>
  <si>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</si>
  <si>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</si>
  <si>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</si>
  <si>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</si>
  <si>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</si>
  <si>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</si>
  <si>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</si>
  <si>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</si>
  <si>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</si>
  <si>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</si>
  <si>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</si>
  <si>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</si>
  <si>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</si>
  <si>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</si>
  <si>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</si>
  <si>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</si>
  <si>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</si>
  <si>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</si>
  <si>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</si>
  <si>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</si>
  <si>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</si>
  <si>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</si>
  <si>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</si>
  <si>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</si>
  <si>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</si>
  <si>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</si>
  <si>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</si>
  <si>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</si>
  <si>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</si>
  <si>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</si>
  <si>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</si>
  <si>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</si>
  <si>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</si>
  <si>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</si>
  <si>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</si>
  <si>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</si>
  <si>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</si>
  <si>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</si>
  <si>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</si>
  <si>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</si>
  <si>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</si>
  <si>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</si>
  <si>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</si>
  <si>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</si>
  <si>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</si>
  <si>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</si>
  <si>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</si>
  <si>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</si>
  <si>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</si>
  <si>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</si>
  <si>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</si>
  <si>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</si>
  <si>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</si>
  <si>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</si>
  <si>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</si>
  <si>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</si>
  <si>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</si>
  <si>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</si>
  <si>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</si>
  <si>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</si>
  <si>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</si>
  <si>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</si>
  <si>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</si>
  <si>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</si>
  <si>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</si>
  <si>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</si>
  <si>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</si>
  <si>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</si>
  <si>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</si>
  <si>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</si>
  <si>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</si>
  <si>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</si>
  <si>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</si>
  <si>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</si>
  <si>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</si>
  <si>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</si>
  <si>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</si>
  <si>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</si>
  <si>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</si>
  <si>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</si>
  <si>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</si>
  <si>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</si>
  <si>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</si>
  <si>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</si>
  <si>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</si>
  <si>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</si>
  <si>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</si>
  <si>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</si>
  <si>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</si>
  <si>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</si>
  <si>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</si>
  <si>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</si>
  <si>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</si>
  <si>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</si>
  <si>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</si>
  <si>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</si>
  <si>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</si>
  <si>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</si>
  <si>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</si>
  <si>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</si>
  <si>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</si>
  <si>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</si>
  <si>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</si>
  <si>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</si>
  <si>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</si>
  <si>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</si>
  <si>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</si>
  <si>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</si>
  <si>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</si>
  <si>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</si>
  <si>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</si>
  <si>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</si>
  <si>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</si>
  <si>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</si>
  <si>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</si>
  <si>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</si>
  <si>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</si>
  <si>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</si>
  <si>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</si>
  <si>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</si>
  <si>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</si>
  <si>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</si>
  <si>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</si>
  <si>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</si>
  <si>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</si>
  <si>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</si>
  <si>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</si>
  <si>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</si>
  <si>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</si>
  <si>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</si>
  <si>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</si>
  <si>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</si>
  <si>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</si>
  <si>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</si>
  <si>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</si>
  <si>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</si>
  <si>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</si>
  <si>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</si>
  <si>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</si>
  <si>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</si>
  <si>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</si>
  <si>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</si>
  <si>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</si>
  <si>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</si>
  <si>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</si>
  <si>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</si>
  <si>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</si>
  <si>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</si>
  <si>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</si>
  <si>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</si>
  <si>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</si>
  <si>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</si>
  <si>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</si>
  <si>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</si>
  <si>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</si>
  <si>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</si>
  <si>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</si>
  <si>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</si>
  <si>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</si>
  <si>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</si>
  <si>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</si>
  <si>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</si>
  <si>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</si>
  <si>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</si>
  <si>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</si>
  <si>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</si>
  <si>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</si>
  <si>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</si>
  <si>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</si>
  <si>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</si>
  <si>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</si>
  <si>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</si>
  <si>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</si>
  <si>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</si>
  <si>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</si>
  <si>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</si>
  <si>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</si>
  <si>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</si>
  <si>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</si>
  <si>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</si>
  <si>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</si>
  <si>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</si>
  <si>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</si>
  <si>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</si>
  <si>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</si>
  <si>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</si>
  <si>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</si>
  <si>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</si>
  <si>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</si>
  <si>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</si>
  <si>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</si>
  <si>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</si>
  <si>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</si>
  <si>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</si>
  <si>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</si>
  <si>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</si>
  <si>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</si>
  <si>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</si>
  <si>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</si>
  <si>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</si>
  <si>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</si>
  <si>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</si>
  <si>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</si>
  <si>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</si>
  <si>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</si>
  <si>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</si>
  <si>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</si>
  <si>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</si>
  <si>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</si>
  <si>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</si>
  <si>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</si>
  <si>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</si>
  <si>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</si>
  <si>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</si>
  <si>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</si>
  <si>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</si>
  <si>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</si>
  <si>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</si>
  <si>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</si>
  <si>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</si>
  <si>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</si>
  <si>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</si>
  <si>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</si>
  <si>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</si>
  <si>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</si>
  <si>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</si>
  <si>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</si>
  <si>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</si>
  <si>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</si>
  <si>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</si>
  <si>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</si>
  <si>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</si>
  <si>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</si>
  <si>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</si>
  <si>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</si>
  <si>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</si>
  <si>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</si>
  <si>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</si>
  <si>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</si>
  <si>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</si>
  <si>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</si>
  <si>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</si>
  <si>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</si>
  <si>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</si>
  <si>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</si>
  <si>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</si>
  <si>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</si>
  <si>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</si>
  <si>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</si>
  <si>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</si>
  <si>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</si>
  <si>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</si>
  <si>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</si>
  <si>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</si>
  <si>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</si>
  <si>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</si>
  <si>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</si>
  <si>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</si>
  <si>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</si>
  <si>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</si>
  <si>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</si>
  <si>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</si>
  <si>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</si>
  <si>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</si>
  <si>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</si>
  <si>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</si>
  <si>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</si>
  <si>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</si>
  <si>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</si>
  <si>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</si>
  <si>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</si>
  <si>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</si>
  <si>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</si>
  <si>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</si>
  <si>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</si>
  <si>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</si>
  <si>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</si>
  <si>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</si>
  <si>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</si>
  <si>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</si>
  <si>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</si>
  <si>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</si>
  <si>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</si>
  <si>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</si>
  <si>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</si>
  <si>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</si>
  <si>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</si>
  <si>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</si>
  <si>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</si>
  <si>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</si>
  <si>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</si>
  <si>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</si>
  <si>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</si>
  <si>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</si>
  <si>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</si>
  <si>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</si>
  <si>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</si>
  <si>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</si>
  <si>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</si>
  <si>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</si>
  <si>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</si>
  <si>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</si>
  <si>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</si>
  <si>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</si>
  <si>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</si>
  <si>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</si>
  <si>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</si>
  <si>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</si>
  <si>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</si>
  <si>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</si>
  <si>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</si>
  <si>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</si>
  <si>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</si>
  <si>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</si>
  <si>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</si>
  <si>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</si>
  <si>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</si>
  <si>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</si>
  <si>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</si>
  <si>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</si>
  <si>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</si>
  <si>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</si>
  <si>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</si>
  <si>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</si>
  <si>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</si>
  <si>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</si>
  <si>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</si>
  <si>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</si>
  <si>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</si>
  <si>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</si>
  <si>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</si>
  <si>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</si>
  <si>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</si>
  <si>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</si>
  <si>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</si>
  <si>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</si>
  <si>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</si>
  <si>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</si>
  <si>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</si>
  <si>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</si>
  <si>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</si>
  <si>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</si>
  <si>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</si>
  <si>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</si>
  <si>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</si>
  <si>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</si>
  <si>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</si>
  <si>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</si>
  <si>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</si>
  <si>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</si>
  <si>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</si>
  <si>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</si>
  <si>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</si>
  <si>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</si>
  <si>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</si>
  <si>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</si>
  <si>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</si>
  <si>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</si>
  <si>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</si>
  <si>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</si>
  <si>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</si>
  <si>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</si>
  <si>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</si>
  <si>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</si>
  <si>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</si>
  <si>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</si>
  <si>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</si>
  <si>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</si>
  <si>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</si>
  <si>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</si>
  <si>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</si>
  <si>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</si>
  <si>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</si>
  <si>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</si>
  <si>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</si>
  <si>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</si>
  <si>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</si>
  <si>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</si>
  <si>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</si>
  <si>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</si>
  <si>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</si>
  <si>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</si>
  <si>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</si>
  <si>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</si>
  <si>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</si>
  <si>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</si>
  <si>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</si>
  <si>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</si>
  <si>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</si>
  <si>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</si>
  <si>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</si>
  <si>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</si>
  <si>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</si>
  <si>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</si>
  <si>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</si>
  <si>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</si>
  <si>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</si>
  <si>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</si>
  <si>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</si>
  <si>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</si>
  <si>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</si>
  <si>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</si>
  <si>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</si>
  <si>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</si>
  <si>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</si>
  <si>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</si>
  <si>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</si>
  <si>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</si>
  <si>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</si>
  <si>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</si>
  <si>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</si>
  <si>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</si>
  <si>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</si>
  <si>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</si>
  <si>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</si>
  <si>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</si>
  <si>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</si>
  <si>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</si>
  <si>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</si>
  <si>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</si>
  <si>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</si>
  <si>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</si>
  <si>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</si>
  <si>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</si>
  <si>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</si>
  <si>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</si>
  <si>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</si>
  <si>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</si>
  <si>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</si>
  <si>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</si>
  <si>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</si>
  <si>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</si>
  <si>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</si>
  <si>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</si>
  <si>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</si>
  <si>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</si>
  <si>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</si>
  <si>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</si>
  <si>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</si>
  <si>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</si>
  <si>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</si>
  <si>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</si>
  <si>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</si>
  <si>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</si>
  <si>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</si>
  <si>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</si>
  <si>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</si>
  <si>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</si>
  <si>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</si>
  <si>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</si>
  <si>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</si>
  <si>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</si>
  <si>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</si>
  <si>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</si>
  <si>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</si>
  <si>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</si>
  <si>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</si>
  <si>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</si>
  <si>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</si>
  <si>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</si>
  <si>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</si>
  <si>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</si>
  <si>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</si>
  <si>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</si>
  <si>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</si>
  <si>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</si>
  <si>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</si>
  <si>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</si>
  <si>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</si>
  <si>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</si>
  <si>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</si>
  <si>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</si>
  <si>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</si>
  <si>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</si>
  <si>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</si>
  <si>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</si>
  <si>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</si>
  <si>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</si>
  <si>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</si>
  <si>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</si>
  <si>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</si>
  <si>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</si>
  <si>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</si>
  <si>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</si>
  <si>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</si>
  <si>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</si>
  <si>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</si>
  <si>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</si>
  <si>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</si>
  <si>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</si>
  <si>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</si>
  <si>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</si>
  <si>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</si>
  <si>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</si>
  <si>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</si>
  <si>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</si>
  <si>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</si>
  <si>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</si>
  <si>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</si>
  <si>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</si>
  <si>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</si>
  <si>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</si>
  <si>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</si>
  <si>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</si>
  <si>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</si>
  <si>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</si>
  <si>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</si>
  <si>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</si>
  <si>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</si>
  <si>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</si>
  <si>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</si>
  <si>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</si>
  <si>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</si>
  <si>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</si>
  <si>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</si>
  <si>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</si>
  <si>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</si>
  <si>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</si>
  <si>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</si>
  <si>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</si>
  <si>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</si>
  <si>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</si>
  <si>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</si>
  <si>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</si>
  <si>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</si>
  <si>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</si>
  <si>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</si>
  <si>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</si>
  <si>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</si>
  <si>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</si>
  <si>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</si>
  <si>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</si>
  <si>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</si>
  <si>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</si>
  <si>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</si>
  <si>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</si>
  <si>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</si>
  <si>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</si>
  <si>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</si>
  <si>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</si>
  <si>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</si>
  <si>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</si>
  <si>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</si>
  <si>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</si>
  <si>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</si>
  <si>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</si>
  <si>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</si>
  <si>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</si>
  <si>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</si>
  <si>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</si>
  <si>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</si>
  <si>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</si>
  <si>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</si>
  <si>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</si>
  <si>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</si>
  <si>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</si>
  <si>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</si>
  <si>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</si>
  <si>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</si>
  <si>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</si>
  <si>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</si>
  <si>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</si>
  <si>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</si>
  <si>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</si>
  <si>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</si>
  <si>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</si>
  <si>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</si>
  <si>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</si>
  <si>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</si>
  <si>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</si>
  <si>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</si>
  <si>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</si>
  <si>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</si>
  <si>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</si>
  <si>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</si>
  <si>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</si>
  <si>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</si>
  <si>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</si>
  <si>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</si>
  <si>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</si>
  <si>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</si>
  <si>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</si>
  <si>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</si>
  <si>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</si>
  <si>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</si>
  <si>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</si>
  <si>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</si>
  <si>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</si>
  <si>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</si>
  <si>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</si>
  <si>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</si>
  <si>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</si>
  <si>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</si>
  <si>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</si>
  <si>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</si>
  <si>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</si>
  <si>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</si>
  <si>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</si>
  <si>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</si>
  <si>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</si>
  <si>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</si>
  <si>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</si>
  <si>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</si>
  <si>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</si>
  <si>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</si>
  <si>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</si>
  <si>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</si>
  <si>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</si>
  <si>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</si>
  <si>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</si>
  <si>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</si>
  <si>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</si>
  <si>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</si>
  <si>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</si>
  <si>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</si>
  <si>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</si>
  <si>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</si>
  <si>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</si>
  <si>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</si>
  <si>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</si>
  <si>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</si>
  <si>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</si>
  <si>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</si>
  <si>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</si>
  <si>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</si>
  <si>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</si>
  <si>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</si>
  <si>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</si>
  <si>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</si>
  <si>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</si>
  <si>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</si>
  <si>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</si>
  <si>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</si>
  <si>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</si>
  <si>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</si>
  <si>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</si>
  <si>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</si>
  <si>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</si>
  <si>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</si>
  <si>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</si>
  <si>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</si>
  <si>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</si>
  <si>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</si>
  <si>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</si>
  <si>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</si>
  <si>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</si>
  <si>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</si>
  <si>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</si>
  <si>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</si>
  <si>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</si>
  <si>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</si>
  <si>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</si>
  <si>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</si>
  <si>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</si>
  <si>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</si>
  <si>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</si>
  <si>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</si>
  <si>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</si>
  <si>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</si>
  <si>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</si>
  <si>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</si>
  <si>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</si>
  <si>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</si>
  <si>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</si>
  <si>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</si>
  <si>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</si>
  <si>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</si>
  <si>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</si>
  <si>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</si>
  <si>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</si>
  <si>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</si>
  <si>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</si>
  <si>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</si>
  <si>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</si>
  <si>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</si>
  <si>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</si>
  <si>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</si>
  <si>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</si>
  <si>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</si>
  <si>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</si>
  <si>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</si>
  <si>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</si>
  <si>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</si>
  <si>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</si>
  <si>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</si>
  <si>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</si>
  <si>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</si>
  <si>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</si>
  <si>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</si>
  <si>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</si>
  <si>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</si>
  <si>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</si>
  <si>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</si>
  <si>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</si>
  <si>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</si>
  <si>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</si>
  <si>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</si>
  <si>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</si>
  <si>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</si>
  <si>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</si>
  <si>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</si>
  <si>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</si>
  <si>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</si>
  <si>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</si>
  <si>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</si>
  <si>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</si>
  <si>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</si>
  <si>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</si>
  <si>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</si>
  <si>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</si>
  <si>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</si>
  <si>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</si>
  <si>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</si>
  <si>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</si>
  <si>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</si>
  <si>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</si>
  <si>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</si>
  <si>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</si>
  <si>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</si>
  <si>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</si>
  <si>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</si>
  <si>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</si>
  <si>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</si>
  <si>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</si>
  <si>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</si>
  <si>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</si>
  <si>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</si>
  <si>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</si>
  <si>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</si>
  <si>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</si>
  <si>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</si>
  <si>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</si>
  <si>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</si>
  <si>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</si>
  <si>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</si>
  <si>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</si>
  <si>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</si>
  <si>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</si>
  <si>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</si>
  <si>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</si>
  <si>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</si>
  <si>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</si>
  <si>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</si>
  <si>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</si>
  <si>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</si>
  <si>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</si>
  <si>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</si>
  <si>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</si>
  <si>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</si>
  <si>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</si>
  <si>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</si>
  <si>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</si>
  <si>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</si>
  <si>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</si>
  <si>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</si>
  <si>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</si>
  <si>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</si>
  <si>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</si>
  <si>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</si>
  <si>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</si>
  <si>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</si>
  <si>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</si>
  <si>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</si>
  <si>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</si>
  <si>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</si>
  <si>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</si>
  <si>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</si>
  <si>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</si>
  <si>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</si>
  <si>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</si>
  <si>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</si>
  <si>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</si>
  <si>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</si>
  <si>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</si>
  <si>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</si>
  <si>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</si>
  <si>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</si>
  <si>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</si>
  <si>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</si>
  <si>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</si>
  <si>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</si>
  <si>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</si>
  <si>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</si>
  <si>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</si>
  <si>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</si>
  <si>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</si>
  <si>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</si>
  <si>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</si>
  <si>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</si>
  <si>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</si>
  <si>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</si>
  <si>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</si>
  <si>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</si>
  <si>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</si>
  <si>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</si>
  <si>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</si>
  <si>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</si>
  <si>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</si>
  <si>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</si>
  <si>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</si>
  <si>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</si>
  <si>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</si>
  <si>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</si>
  <si>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</si>
  <si>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</si>
  <si>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</si>
  <si>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</si>
  <si>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</si>
  <si>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</si>
  <si>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</si>
  <si>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</si>
  <si>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</si>
  <si>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</si>
  <si>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</si>
  <si>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</si>
  <si>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</si>
  <si>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</si>
  <si>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</si>
  <si>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</si>
  <si>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</si>
  <si>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</si>
  <si>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</si>
  <si>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</si>
  <si>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</si>
  <si>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</si>
  <si>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</si>
  <si>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</si>
  <si>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</si>
  <si>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</si>
  <si>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</si>
  <si>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</si>
  <si>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</si>
  <si>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</si>
  <si>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</si>
  <si>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</si>
  <si>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</si>
  <si>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</si>
  <si>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</si>
  <si>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</si>
  <si>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</si>
  <si>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</si>
  <si>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</si>
  <si>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</si>
  <si>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</si>
  <si>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</si>
  <si>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</si>
  <si>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</si>
  <si>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</si>
  <si>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</si>
  <si>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</si>
  <si>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</si>
  <si>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</si>
  <si>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</si>
  <si>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</si>
  <si>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</si>
  <si>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</si>
  <si>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</si>
  <si>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</si>
  <si>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</si>
  <si>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</si>
  <si>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</si>
  <si>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</si>
  <si>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</si>
  <si>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</si>
  <si>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</si>
  <si>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</si>
  <si>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</si>
  <si>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</si>
  <si>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</si>
  <si>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</si>
  <si>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</si>
  <si>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</si>
  <si>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</si>
  <si>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</si>
  <si>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</si>
  <si>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</si>
  <si>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</si>
  <si>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</si>
  <si>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</si>
  <si>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</si>
  <si>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</si>
  <si>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</si>
  <si>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</si>
  <si>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</si>
  <si>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</si>
  <si>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</si>
  <si>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</si>
  <si>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</si>
  <si>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</si>
  <si>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</si>
  <si>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</si>
  <si>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</si>
  <si>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</si>
  <si>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</si>
  <si>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</si>
  <si>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</si>
  <si>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</si>
  <si>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</si>
  <si>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</si>
  <si>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</si>
  <si>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</si>
  <si>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</si>
  <si>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</si>
  <si>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</si>
  <si>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</si>
  <si>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</si>
  <si>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</si>
  <si>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</si>
  <si>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</si>
  <si>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</si>
  <si>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</si>
  <si>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</si>
  <si>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</si>
  <si>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</si>
  <si>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</si>
  <si>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</si>
  <si>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</si>
  <si>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</si>
  <si>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</si>
  <si>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</si>
  <si>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</si>
  <si>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</si>
  <si>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</si>
  <si>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</si>
  <si>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</si>
  <si>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</si>
  <si>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</si>
  <si>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</si>
  <si>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</si>
  <si>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</si>
  <si>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</si>
  <si>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</si>
  <si>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</si>
  <si>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</si>
  <si>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</si>
  <si>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</si>
  <si>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</si>
  <si>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</si>
  <si>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</si>
  <si>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</si>
  <si>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</si>
  <si>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</si>
  <si>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</si>
  <si>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</si>
  <si>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</si>
  <si>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</si>
  <si>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</si>
  <si>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</si>
  <si>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</si>
  <si>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</si>
  <si>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</si>
  <si>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</si>
  <si>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</si>
  <si>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</si>
  <si>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</si>
  <si>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</si>
  <si>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</si>
  <si>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</si>
  <si>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</si>
  <si>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</si>
  <si>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</si>
  <si>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</si>
  <si>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</si>
  <si>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</si>
  <si>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</si>
  <si>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</si>
  <si>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</si>
  <si>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</si>
  <si>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</si>
  <si>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</si>
  <si>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</si>
  <si>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</si>
  <si>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</si>
  <si>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</si>
  <si>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</si>
  <si>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</si>
  <si>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</si>
  <si>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</si>
  <si>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</si>
  <si>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</si>
  <si>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</si>
  <si>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</si>
  <si>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</si>
  <si>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</si>
  <si>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</si>
  <si>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</si>
  <si>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</si>
  <si>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</si>
  <si>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</si>
  <si>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</si>
  <si>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</si>
  <si>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</si>
  <si>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</si>
  <si>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</si>
  <si>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</si>
  <si>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</si>
  <si>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</si>
  <si>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</si>
  <si>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</si>
  <si>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</si>
  <si>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</si>
  <si>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</si>
  <si>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</si>
  <si>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</si>
  <si>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</si>
  <si>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</si>
  <si>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</si>
  <si>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</si>
  <si>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</si>
  <si>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</si>
  <si>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</si>
  <si>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</si>
  <si>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</si>
  <si>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</si>
  <si>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</si>
  <si>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</si>
  <si>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</si>
  <si>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</si>
  <si>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</si>
  <si>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</si>
  <si>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</si>
  <si>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</si>
  <si>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</si>
  <si>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</si>
  <si>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</si>
  <si>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</si>
  <si>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</si>
  <si>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</si>
  <si>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</si>
  <si>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</si>
  <si>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</si>
  <si>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</si>
  <si>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</si>
  <si>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</si>
  <si>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</si>
  <si>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</si>
  <si>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</si>
  <si>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</si>
  <si>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</si>
  <si>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</si>
  <si>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</si>
  <si>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</si>
  <si>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</si>
  <si>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</si>
  <si>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</si>
  <si>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</si>
  <si>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</si>
  <si>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</si>
  <si>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</si>
  <si>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</si>
  <si>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</si>
  <si>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</si>
  <si>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</si>
  <si>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</si>
  <si>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</si>
  <si>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</si>
  <si>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</si>
  <si>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</si>
  <si>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</si>
  <si>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</si>
  <si>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</si>
  <si>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</si>
  <si>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</si>
  <si>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</si>
  <si>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</si>
  <si>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</si>
  <si>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</si>
  <si>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</si>
  <si>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</si>
  <si>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</si>
  <si>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</si>
  <si>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</si>
  <si>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</si>
  <si>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</si>
  <si>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</si>
  <si>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</si>
  <si>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</si>
  <si>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</si>
  <si>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</si>
  <si>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</si>
  <si>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</si>
  <si>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</si>
  <si>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</si>
  <si>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</si>
  <si>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</si>
  <si>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</si>
  <si>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</si>
  <si>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</si>
  <si>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</si>
  <si>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</si>
  <si>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</si>
  <si>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</si>
  <si>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</si>
  <si>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</si>
  <si>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</si>
  <si>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</si>
  <si>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</si>
  <si>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</si>
  <si>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</si>
  <si>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</si>
  <si>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</si>
  <si>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</si>
  <si>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</si>
  <si>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</si>
  <si>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</si>
  <si>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</si>
  <si>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</si>
  <si>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</si>
  <si>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</si>
  <si>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</si>
  <si>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</si>
  <si>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</si>
  <si>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</si>
  <si>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</si>
  <si>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</si>
  <si>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</si>
  <si>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</si>
  <si>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</si>
  <si>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</si>
  <si>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</si>
  <si>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</si>
  <si>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</si>
  <si>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</si>
  <si>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</si>
  <si>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</si>
  <si>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</si>
  <si>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</si>
  <si>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</si>
  <si>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</si>
  <si>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</si>
  <si>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</si>
  <si>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</si>
  <si>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</si>
  <si>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</si>
  <si>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</si>
  <si>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</si>
  <si>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</si>
  <si>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</si>
  <si>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</si>
  <si>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</si>
  <si>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</si>
  <si>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</si>
  <si>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</si>
  <si>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</si>
  <si>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</si>
  <si>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</si>
  <si>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</si>
  <si>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</si>
  <si>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</si>
  <si>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</si>
  <si>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</si>
  <si>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</si>
  <si>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</si>
  <si>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</si>
  <si>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</si>
  <si>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</si>
  <si>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</si>
  <si>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</si>
  <si>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</si>
  <si>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</si>
  <si>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</si>
  <si>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</si>
  <si>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</si>
  <si>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</si>
  <si>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</si>
  <si>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</si>
  <si>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</si>
  <si>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</si>
  <si>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</si>
  <si>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</si>
  <si>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</si>
  <si>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</si>
  <si>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</si>
  <si>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</si>
  <si>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</si>
  <si>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</si>
  <si>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</si>
  <si>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</si>
  <si>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</si>
  <si>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</si>
  <si>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</si>
  <si>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</si>
  <si>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</si>
  <si>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</si>
  <si>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</si>
  <si>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</si>
  <si>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</si>
  <si>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</si>
  <si>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</si>
  <si>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</si>
  <si>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</si>
  <si>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</si>
  <si>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</si>
  <si>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</si>
  <si>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</si>
  <si>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</si>
  <si>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</si>
  <si>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</si>
  <si>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</si>
  <si>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</si>
  <si>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</si>
  <si>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</si>
  <si>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</si>
  <si>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</si>
  <si>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</si>
  <si>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</si>
  <si>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</si>
  <si>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</si>
  <si>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</si>
  <si>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</si>
  <si>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</si>
  <si>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</si>
  <si>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</si>
  <si>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</si>
  <si>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</si>
  <si>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</si>
  <si>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</si>
  <si>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</si>
  <si>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</si>
  <si>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</si>
  <si>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</si>
  <si>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</si>
  <si>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</si>
  <si>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</si>
  <si>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</si>
  <si>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</si>
  <si>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</si>
  <si>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</si>
  <si>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</si>
  <si>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</si>
  <si>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</si>
  <si>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</si>
  <si>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</si>
  <si>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</si>
  <si>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</si>
  <si>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</si>
  <si>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</si>
  <si>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</si>
  <si>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</si>
  <si>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</si>
  <si>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</si>
  <si>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</si>
  <si>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</si>
  <si>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</si>
  <si>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</si>
  <si>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</si>
  <si>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</si>
  <si>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</si>
  <si>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</si>
  <si>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</si>
  <si>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</si>
  <si>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</si>
  <si>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</si>
  <si>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</si>
  <si>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</si>
  <si>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</si>
  <si>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</si>
  <si>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</si>
  <si>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</si>
  <si>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</si>
  <si>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</si>
  <si>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</si>
  <si>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</si>
  <si>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</si>
  <si>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</si>
  <si>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</si>
  <si>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</si>
  <si>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</si>
  <si>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</si>
  <si>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</si>
  <si>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</si>
  <si>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</si>
  <si>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</si>
  <si>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</si>
  <si>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</si>
  <si>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</si>
  <si>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</si>
  <si>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</si>
  <si>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</si>
  <si>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</si>
  <si>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</si>
  <si>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</si>
  <si>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</si>
  <si>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</si>
  <si>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</si>
  <si>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</si>
  <si>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</si>
  <si>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</si>
  <si>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</si>
  <si>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</si>
  <si>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</si>
  <si>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</si>
  <si>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</si>
  <si>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</si>
  <si>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</si>
  <si>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</si>
  <si>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</si>
  <si>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</si>
  <si>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</si>
  <si>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</si>
  <si>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</si>
  <si>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</si>
  <si>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</si>
  <si>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</si>
  <si>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</si>
  <si>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</si>
  <si>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</si>
  <si>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</si>
  <si>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</si>
  <si>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</si>
  <si>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</si>
  <si>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</si>
  <si>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</si>
  <si>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</si>
  <si>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</si>
  <si>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</si>
  <si>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</si>
  <si>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</si>
  <si>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</si>
  <si>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</si>
  <si>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</si>
  <si>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</si>
  <si>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</si>
  <si>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</si>
  <si>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</si>
  <si>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</si>
  <si>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</si>
  <si>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</si>
  <si>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</si>
  <si>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</si>
  <si>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</si>
  <si>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</si>
  <si>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</si>
  <si>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</si>
  <si>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</si>
  <si>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</si>
  <si>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</si>
  <si>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</si>
  <si>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</si>
  <si>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</si>
  <si>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</si>
  <si>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</si>
  <si>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</si>
  <si>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</si>
  <si>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</si>
  <si>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</si>
  <si>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</si>
  <si>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</si>
  <si>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</si>
  <si>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</si>
  <si>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</si>
  <si>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</si>
  <si>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</si>
  <si>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</si>
  <si>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</si>
  <si>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</si>
  <si>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</si>
  <si>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</si>
  <si>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</si>
  <si>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</si>
  <si>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</si>
  <si>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</si>
  <si>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</si>
  <si>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</si>
  <si>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</si>
  <si>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</si>
  <si>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</si>
  <si>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</si>
  <si>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</si>
  <si>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</si>
  <si>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</si>
  <si>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</si>
  <si>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</si>
  <si>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</si>
  <si>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</si>
  <si>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</si>
  <si>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</si>
  <si>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</si>
  <si>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</si>
  <si>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</si>
  <si>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</si>
  <si>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</si>
  <si>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</si>
  <si>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</si>
  <si>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</si>
  <si>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</si>
  <si>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</si>
  <si>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</si>
  <si>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</si>
  <si>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</si>
  <si>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</si>
  <si>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</si>
  <si>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</si>
  <si>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</si>
  <si>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</si>
  <si>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</si>
  <si>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</si>
  <si>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</si>
  <si>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</si>
  <si>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</si>
  <si>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</si>
  <si>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</si>
  <si>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</si>
  <si>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</si>
  <si>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</si>
  <si>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</si>
  <si>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</si>
  <si>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</si>
  <si>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</si>
  <si>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</si>
  <si>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</si>
  <si>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</si>
  <si>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</si>
  <si>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</si>
  <si>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</si>
  <si>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</si>
  <si>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</si>
  <si>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</si>
  <si>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</si>
  <si>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</si>
  <si>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</si>
  <si>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</si>
  <si>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</si>
  <si>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</si>
  <si>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</si>
  <si>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</si>
  <si>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</si>
  <si>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</si>
  <si>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</si>
  <si>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</si>
  <si>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</si>
  <si>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</si>
  <si>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</si>
  <si>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</si>
  <si>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</si>
  <si>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</si>
  <si>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</si>
  <si>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</si>
  <si>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</si>
  <si>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</si>
  <si>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</si>
  <si>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</si>
  <si>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</si>
  <si>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</si>
  <si>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</si>
  <si>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</si>
  <si>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</si>
  <si>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</si>
  <si>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</si>
  <si>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</si>
  <si>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</si>
  <si>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</si>
  <si>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</si>
  <si>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</si>
  <si>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</si>
  <si>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</si>
  <si>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</si>
  <si>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</si>
  <si>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</si>
  <si>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</si>
  <si>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</si>
  <si>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</si>
  <si>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</si>
  <si>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</si>
  <si>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</si>
  <si>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</si>
  <si>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</si>
  <si>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</si>
  <si>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</si>
  <si>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</si>
  <si>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</si>
  <si>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</si>
  <si>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</si>
  <si>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</si>
  <si>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</si>
  <si>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</si>
  <si>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</si>
  <si>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</si>
  <si>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</si>
  <si>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</si>
  <si>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</si>
  <si>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</si>
  <si>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</si>
  <si>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</si>
  <si>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</si>
  <si>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</si>
  <si>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</si>
  <si>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</si>
  <si>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</si>
  <si>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</si>
  <si>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</si>
  <si>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</si>
  <si>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</si>
  <si>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</si>
  <si>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</si>
  <si>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</si>
  <si>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</si>
  <si>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</si>
  <si>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</si>
  <si>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</si>
  <si>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</si>
  <si>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</si>
  <si>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</si>
  <si>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</si>
  <si>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</si>
  <si>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</si>
  <si>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</si>
  <si>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</si>
  <si>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</si>
  <si>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</si>
  <si>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</si>
  <si>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</si>
  <si>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</si>
  <si>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</si>
  <si>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</si>
  <si>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</si>
  <si>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</si>
  <si>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</si>
  <si>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</si>
  <si>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</si>
  <si>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</si>
  <si>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</si>
  <si>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</si>
  <si>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</si>
  <si>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</si>
  <si>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</si>
  <si>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</si>
  <si>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</si>
  <si>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</si>
  <si>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</si>
  <si>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</si>
  <si>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</si>
  <si>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</si>
  <si>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</si>
  <si>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</si>
  <si>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</si>
  <si>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</si>
  <si>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</si>
  <si>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</si>
  <si>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</si>
  <si>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</si>
  <si>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</si>
  <si>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</si>
  <si>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</si>
  <si>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</si>
  <si>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</si>
  <si>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</si>
  <si>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</si>
  <si>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</si>
  <si>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</si>
  <si>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</si>
  <si>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</si>
  <si>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</si>
  <si>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</si>
  <si>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</si>
  <si>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</si>
  <si>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</si>
  <si>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</si>
  <si>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</si>
  <si>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</si>
  <si>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</si>
  <si>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</si>
  <si>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</si>
  <si>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</si>
  <si>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</si>
  <si>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</si>
  <si>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</si>
  <si>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</si>
  <si>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</si>
  <si>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</si>
  <si>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</si>
  <si>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</si>
  <si>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</si>
  <si>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</si>
  <si>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</si>
  <si>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</si>
  <si>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</si>
  <si>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</si>
  <si>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</si>
  <si>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</si>
  <si>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</si>
  <si>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</si>
  <si>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</si>
  <si>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</si>
  <si>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</si>
  <si>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</si>
  <si>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</si>
  <si>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</si>
  <si>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</si>
  <si>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</si>
  <si>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</si>
  <si>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</si>
  <si>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</si>
  <si>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</si>
  <si>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</si>
  <si>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</si>
  <si>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</si>
  <si>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</si>
  <si>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</si>
  <si>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</si>
  <si>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</si>
  <si>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</si>
  <si>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</si>
  <si>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</si>
  <si>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</si>
  <si>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</si>
  <si>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</si>
  <si>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</si>
  <si>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</si>
  <si>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</si>
  <si>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</si>
  <si>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</si>
  <si>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</si>
  <si>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</si>
  <si>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</si>
  <si>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</si>
  <si>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</si>
  <si>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</si>
  <si>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</si>
  <si>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</si>
  <si>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</si>
  <si>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</si>
  <si>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</si>
  <si>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</si>
  <si>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</si>
  <si>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</si>
  <si>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</si>
  <si>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</si>
  <si>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</si>
  <si>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</si>
  <si>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</si>
  <si>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</si>
  <si>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</si>
  <si>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</si>
  <si>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</si>
  <si>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</si>
  <si>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</si>
  <si>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</si>
  <si>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</si>
  <si>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</si>
  <si>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</si>
  <si>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</si>
  <si>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</si>
  <si>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</si>
  <si>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</si>
  <si>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</si>
  <si>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</si>
  <si>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</si>
  <si>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</si>
  <si>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</si>
  <si>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</si>
  <si>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</si>
  <si>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</si>
  <si>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</si>
  <si>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</si>
  <si>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</si>
  <si>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</si>
  <si>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</si>
  <si>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</si>
  <si>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</si>
  <si>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</si>
  <si>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</si>
  <si>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</si>
  <si>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</si>
  <si>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</si>
  <si>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</si>
  <si>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</si>
  <si>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</si>
  <si>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</si>
  <si>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</si>
  <si>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</si>
  <si>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</si>
  <si>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</si>
  <si>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</si>
  <si>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</si>
  <si>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</si>
  <si>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</si>
  <si>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</si>
  <si>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</si>
  <si>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</si>
  <si>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</si>
  <si>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</si>
  <si>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</si>
  <si>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</si>
  <si>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</si>
  <si>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</si>
  <si>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</si>
  <si>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</si>
  <si>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</si>
  <si>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</si>
  <si>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</si>
  <si>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</si>
  <si>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</si>
  <si>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</si>
  <si>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</si>
  <si>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</si>
  <si>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</si>
  <si>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</si>
  <si>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</si>
  <si>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</si>
  <si>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</si>
  <si>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</si>
  <si>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</si>
  <si>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</si>
  <si>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</si>
  <si>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</si>
  <si>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</si>
  <si>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</si>
  <si>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</si>
  <si>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</si>
  <si>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</si>
  <si>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</si>
  <si>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</si>
  <si>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</si>
  <si>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</si>
  <si>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</si>
  <si>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</si>
  <si>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</si>
  <si>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</si>
  <si>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</si>
  <si>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</si>
  <si>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</si>
  <si>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</si>
  <si>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</si>
  <si>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</si>
  <si>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</si>
  <si>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</si>
  <si>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</si>
  <si>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</si>
  <si>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</si>
  <si>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</si>
  <si>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</si>
  <si>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</si>
  <si>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</si>
  <si>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</si>
  <si>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</si>
  <si>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</si>
  <si>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</si>
  <si>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</si>
  <si>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</si>
  <si>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</si>
  <si>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</si>
  <si>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</si>
  <si>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</si>
  <si>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</si>
  <si>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</si>
  <si>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</si>
  <si>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</si>
  <si>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</si>
  <si>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</si>
  <si>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</si>
  <si>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</si>
  <si>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</si>
  <si>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</si>
  <si>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</si>
  <si>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</si>
  <si>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</si>
  <si>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</si>
  <si>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</si>
  <si>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</si>
  <si>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</si>
  <si>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</si>
  <si>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</si>
  <si>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</si>
  <si>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</si>
  <si>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</si>
  <si>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</si>
  <si>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</si>
  <si>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</si>
  <si>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</si>
  <si>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</si>
  <si>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</si>
  <si>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</si>
  <si>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</si>
  <si>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</si>
  <si>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</si>
  <si>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</si>
  <si>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</si>
  <si>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</si>
  <si>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</si>
  <si>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</si>
  <si>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</si>
  <si>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</si>
  <si>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</si>
  <si>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</si>
  <si>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</si>
  <si>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</si>
  <si>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</si>
  <si>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</si>
  <si>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</si>
  <si>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</si>
  <si>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</si>
  <si>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</si>
  <si>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</si>
  <si>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</si>
  <si>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</si>
  <si>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</si>
  <si>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</si>
  <si>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</si>
  <si>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</si>
  <si>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</si>
  <si>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</si>
  <si>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</si>
  <si>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</si>
  <si>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</si>
  <si>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</si>
  <si>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</si>
  <si>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</si>
  <si>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</si>
  <si>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</si>
  <si>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</si>
  <si>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</si>
  <si>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</si>
  <si>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</si>
  <si>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</si>
  <si>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</si>
  <si>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</si>
  <si>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</si>
  <si>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</si>
  <si>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</si>
  <si>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</si>
  <si>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</si>
  <si>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</si>
  <si>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</si>
  <si>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</si>
  <si>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</si>
  <si>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</si>
  <si>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</si>
  <si>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</si>
  <si>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</si>
  <si>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</si>
  <si>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</si>
  <si>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</si>
  <si>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</si>
  <si>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</si>
  <si>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</si>
  <si>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</si>
  <si>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</si>
  <si>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</si>
  <si>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</si>
  <si>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</si>
  <si>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</si>
  <si>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</si>
  <si>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</si>
  <si>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</si>
  <si>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</si>
  <si>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</si>
  <si>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</si>
  <si>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</si>
  <si>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</si>
  <si>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</si>
  <si>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</si>
  <si>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</si>
  <si>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</si>
  <si>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</si>
  <si>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</si>
  <si>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</si>
  <si>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</si>
  <si>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</si>
  <si>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</si>
  <si>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</si>
  <si>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</si>
  <si>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</si>
  <si>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</si>
  <si>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</si>
  <si>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</si>
  <si>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</si>
  <si>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</si>
  <si>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</si>
  <si>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</si>
  <si>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</si>
  <si>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</si>
  <si>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</si>
  <si>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</si>
  <si>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</si>
  <si>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</si>
  <si>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</si>
  <si>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</si>
  <si>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</si>
  <si>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</si>
  <si>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</si>
  <si>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</si>
  <si>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</si>
  <si>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</si>
  <si>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</si>
  <si>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</si>
  <si>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</si>
  <si>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</si>
  <si>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</si>
  <si>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</si>
  <si>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</si>
  <si>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</si>
  <si>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</si>
  <si>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</si>
  <si>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</si>
  <si>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</si>
  <si>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</si>
  <si>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</si>
  <si>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</si>
  <si>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</si>
  <si>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</si>
  <si>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</si>
  <si>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</si>
  <si>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</si>
  <si>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</si>
  <si>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</si>
  <si>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</si>
  <si>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</si>
  <si>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</si>
  <si>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</si>
  <si>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</si>
  <si>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</si>
  <si>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</si>
  <si>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</si>
  <si>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</si>
  <si>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</si>
  <si>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</si>
  <si>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</si>
  <si>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</si>
  <si>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</si>
  <si>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</si>
  <si>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</si>
  <si>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</si>
  <si>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</si>
  <si>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</si>
  <si>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</si>
  <si>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</si>
  <si>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</si>
  <si>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</si>
  <si>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</si>
  <si>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</si>
  <si>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</si>
  <si>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</si>
  <si>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</si>
  <si>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</si>
  <si>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</si>
  <si>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</si>
  <si>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</si>
  <si>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</si>
  <si>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</si>
  <si>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</si>
  <si>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</si>
  <si>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</si>
  <si>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</si>
  <si>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</si>
  <si>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</si>
  <si>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</si>
  <si>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</si>
  <si>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</si>
  <si>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</si>
  <si>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</si>
  <si>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</si>
  <si>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</si>
  <si>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</si>
  <si>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</si>
  <si>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</si>
  <si>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</si>
  <si>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</si>
  <si>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</si>
  <si>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</si>
  <si>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</si>
  <si>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</si>
  <si>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</si>
  <si>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</si>
  <si>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</si>
  <si>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</si>
  <si>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</si>
  <si>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</si>
  <si>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</si>
  <si>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</si>
  <si>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</si>
  <si>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</si>
  <si>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</si>
  <si>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</si>
  <si>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</si>
  <si>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</si>
  <si>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</si>
  <si>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</si>
  <si>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</si>
  <si>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</si>
  <si>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</si>
  <si>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</si>
  <si>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</si>
  <si>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</si>
  <si>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</si>
  <si>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</si>
  <si>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</si>
  <si>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</si>
  <si>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</si>
  <si>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</si>
  <si>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</si>
  <si>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</si>
  <si>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</si>
  <si>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</si>
  <si>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</si>
  <si>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</si>
  <si>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</si>
  <si>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</si>
  <si>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</si>
  <si>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</si>
  <si>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</si>
  <si>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</si>
  <si>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</si>
  <si>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</si>
  <si>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</si>
  <si>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</si>
  <si>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</si>
  <si>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</si>
  <si>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</si>
  <si>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</si>
  <si>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</si>
  <si>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</si>
  <si>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</si>
  <si>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</si>
  <si>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</si>
  <si>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</si>
  <si>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</si>
  <si>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</si>
  <si>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</si>
  <si>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</si>
  <si>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</si>
  <si>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</si>
  <si>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</si>
  <si>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</si>
  <si>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</si>
  <si>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</si>
  <si>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</si>
  <si>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</si>
  <si>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</si>
  <si>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</si>
  <si>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</si>
  <si>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</si>
  <si>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</si>
  <si>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</si>
  <si>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</si>
  <si>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</si>
  <si>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</si>
  <si>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</si>
  <si>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</si>
  <si>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</si>
  <si>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</si>
  <si>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</si>
  <si>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</si>
  <si>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</si>
  <si>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</si>
  <si>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</si>
  <si>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</si>
  <si>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</si>
  <si>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</si>
  <si>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</si>
  <si>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</si>
  <si>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</si>
  <si>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</si>
  <si>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</si>
  <si>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</si>
  <si>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</si>
  <si>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</si>
  <si>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</si>
  <si>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</si>
  <si>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</si>
  <si>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</si>
  <si>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</si>
  <si>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</si>
  <si>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</si>
  <si>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</si>
  <si>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</si>
  <si>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</si>
  <si>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</si>
  <si>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</si>
  <si>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</si>
  <si>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</si>
  <si>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</si>
  <si>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</si>
  <si>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</si>
  <si>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</si>
  <si>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</si>
  <si>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</si>
  <si>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</si>
  <si>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</si>
  <si>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</si>
  <si>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</si>
  <si>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</si>
  <si>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</si>
  <si>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</si>
  <si>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</si>
  <si>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</si>
  <si>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</si>
  <si>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</si>
  <si>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</si>
  <si>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</si>
  <si>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</si>
  <si>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</si>
  <si>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</si>
  <si>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</si>
  <si>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</si>
  <si>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</si>
  <si>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</si>
  <si>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</si>
  <si>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</si>
  <si>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</si>
  <si>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</si>
  <si>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</si>
  <si>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</si>
  <si>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</si>
  <si>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</si>
  <si>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</si>
  <si>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</si>
  <si>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</si>
  <si>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</si>
  <si>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</si>
  <si>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</si>
  <si>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</si>
  <si>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</si>
  <si>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</si>
  <si>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</si>
  <si>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</si>
  <si>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</si>
  <si>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</si>
  <si>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</si>
  <si>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</si>
  <si>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</si>
  <si>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</si>
  <si>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</si>
  <si>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</si>
  <si>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</si>
  <si>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</si>
  <si>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</si>
  <si>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</si>
  <si>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</si>
  <si>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</si>
  <si>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</si>
  <si>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</si>
  <si>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</si>
  <si>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</si>
  <si>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</si>
  <si>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</si>
  <si>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</si>
  <si>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</si>
  <si>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</si>
  <si>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</si>
  <si>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</si>
  <si>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</si>
  <si>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</si>
  <si>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</si>
  <si>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</si>
  <si>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</si>
  <si>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</si>
  <si>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</si>
  <si>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</si>
  <si>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</si>
  <si>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</si>
  <si>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</si>
  <si>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</si>
  <si>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</si>
  <si>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</si>
  <si>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</si>
  <si>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</si>
  <si>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</si>
  <si>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</si>
  <si>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</si>
  <si>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</si>
  <si>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</si>
  <si>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</si>
  <si>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</si>
  <si>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</si>
  <si>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</si>
  <si>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</si>
  <si>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</si>
  <si>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</si>
  <si>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</si>
  <si>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</si>
  <si>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</si>
  <si>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</si>
  <si>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</si>
  <si>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</si>
  <si>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</si>
  <si>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</si>
  <si>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</si>
  <si>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</si>
  <si>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</si>
  <si>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</si>
  <si>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</si>
  <si>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</si>
  <si>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</si>
  <si>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</si>
  <si>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</si>
  <si>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</si>
  <si>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</si>
  <si>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</si>
  <si>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</si>
  <si>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</si>
  <si>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</si>
  <si>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</si>
  <si>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</si>
  <si>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</si>
  <si>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</si>
  <si>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</si>
  <si>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</si>
  <si>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</si>
  <si>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</si>
  <si>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</si>
  <si>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</si>
  <si>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</si>
  <si>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</si>
  <si>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</si>
  <si>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</si>
  <si>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</si>
  <si>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</si>
  <si>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</si>
  <si>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</si>
  <si>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</si>
  <si>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</si>
  <si>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</si>
  <si>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</si>
  <si>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</si>
  <si>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</si>
  <si>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</si>
  <si>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</si>
  <si>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</si>
  <si>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</si>
  <si>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</si>
  <si>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</si>
  <si>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</si>
  <si>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</si>
  <si>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</si>
  <si>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</si>
  <si>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</si>
  <si>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</si>
  <si>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</si>
  <si>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</si>
  <si>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</si>
  <si>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</si>
  <si>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</si>
  <si>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</si>
  <si>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</si>
  <si>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</si>
  <si>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</si>
  <si>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</si>
  <si>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</si>
  <si>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</si>
  <si>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</si>
  <si>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</si>
  <si>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</si>
  <si>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</si>
  <si>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</si>
  <si>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</si>
  <si>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</si>
  <si>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</si>
  <si>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</si>
  <si>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</si>
  <si>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</si>
  <si>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</si>
  <si>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</si>
  <si>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</si>
  <si>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</si>
  <si>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</si>
  <si>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</si>
  <si>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</si>
  <si>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</si>
  <si>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</si>
  <si>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</si>
  <si>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</si>
  <si>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</si>
  <si>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</si>
  <si>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</si>
  <si>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</si>
  <si>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</si>
  <si>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</si>
  <si>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</si>
  <si>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</si>
  <si>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</si>
  <si>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</si>
  <si>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</si>
  <si>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</si>
  <si>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</si>
  <si>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</si>
  <si>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</si>
  <si>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</si>
  <si>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</si>
  <si>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</si>
  <si>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</si>
  <si>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</si>
  <si>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</si>
  <si>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</si>
  <si>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</si>
  <si>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</si>
  <si>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</si>
  <si>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</si>
  <si>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</si>
  <si>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</si>
  <si>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</si>
  <si>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</si>
  <si>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</si>
  <si>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</si>
  <si>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</si>
  <si>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</si>
  <si>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</si>
  <si>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</si>
  <si>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</si>
  <si>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</si>
  <si>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</si>
  <si>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</si>
  <si>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</si>
  <si>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</si>
  <si>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</si>
  <si>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</si>
  <si>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</si>
  <si>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</si>
  <si>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</si>
  <si>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</si>
  <si>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</si>
  <si>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</si>
  <si>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</si>
  <si>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</si>
  <si>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</si>
  <si>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</si>
  <si>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</si>
  <si>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</si>
  <si>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</si>
  <si>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</si>
  <si>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</si>
  <si>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</si>
  <si>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</si>
  <si>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</si>
  <si>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</si>
  <si>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</si>
  <si>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</si>
  <si>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</si>
  <si>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</si>
  <si>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</si>
  <si>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</si>
  <si>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</si>
  <si>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</si>
  <si>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</si>
  <si>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</si>
  <si>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</si>
  <si>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</si>
  <si>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</si>
  <si>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</si>
  <si>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</si>
  <si>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</si>
  <si>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</si>
  <si>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</si>
  <si>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</si>
  <si>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</si>
  <si>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</si>
  <si>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</si>
  <si>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</si>
  <si>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</si>
  <si>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</si>
  <si>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</si>
  <si>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</si>
  <si>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</si>
  <si>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</si>
  <si>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</si>
  <si>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</si>
  <si>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</si>
  <si>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</si>
  <si>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</si>
  <si>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</si>
  <si>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</si>
  <si>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</si>
  <si>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</si>
  <si>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</si>
  <si>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</si>
  <si>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</si>
  <si>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</si>
  <si>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</si>
  <si>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</si>
  <si>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</si>
  <si>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</si>
  <si>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</si>
  <si>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</si>
  <si>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</si>
  <si>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</si>
  <si>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</si>
  <si>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</si>
  <si>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</si>
  <si>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</si>
  <si>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</si>
  <si>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</si>
  <si>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</si>
  <si>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</si>
  <si>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</si>
  <si>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</si>
  <si>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</si>
  <si>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</si>
  <si>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</si>
  <si>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</si>
  <si>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</si>
  <si>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</si>
  <si>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</si>
  <si>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</si>
  <si>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</si>
  <si>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</si>
  <si>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</si>
  <si>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</si>
  <si>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</si>
  <si>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</si>
  <si>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</si>
  <si>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</si>
  <si>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</si>
  <si>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</si>
  <si>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</si>
  <si>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</si>
  <si>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</si>
  <si>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</si>
  <si>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</si>
  <si>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</si>
  <si>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</si>
  <si>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</si>
  <si>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</si>
  <si>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</si>
  <si>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</si>
  <si>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</si>
  <si>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</si>
  <si>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</si>
  <si>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</si>
  <si>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</si>
  <si>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</si>
  <si>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</si>
  <si>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</si>
  <si>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</si>
  <si>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</si>
  <si>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</si>
  <si>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</si>
  <si>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</si>
  <si>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</si>
  <si>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</si>
  <si>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</si>
  <si>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</si>
  <si>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</si>
  <si>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</si>
  <si>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</si>
  <si>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</si>
  <si>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</si>
  <si>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</si>
  <si>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</si>
  <si>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</si>
  <si>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</si>
  <si>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</si>
  <si>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</si>
  <si>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</si>
  <si>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</si>
  <si>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</si>
  <si>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</si>
  <si>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</si>
  <si>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</si>
  <si>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</si>
  <si>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</si>
  <si>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</si>
  <si>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</si>
  <si>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</si>
  <si>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</si>
  <si>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</si>
  <si>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</si>
  <si>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</si>
  <si>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</si>
  <si>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</si>
  <si>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</si>
  <si>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</si>
  <si>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</si>
  <si>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</si>
  <si>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</si>
  <si>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</si>
  <si>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</si>
  <si>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</si>
  <si>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</si>
  <si>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</si>
  <si>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</si>
  <si>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</si>
  <si>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</si>
  <si>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</si>
  <si>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</si>
  <si>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</si>
  <si>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</si>
  <si>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</si>
  <si>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</si>
  <si>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</si>
  <si>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</si>
  <si>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</si>
  <si>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</si>
  <si>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</si>
  <si>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</si>
  <si>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</si>
  <si>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</si>
  <si>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</si>
  <si>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</si>
  <si>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</si>
  <si>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</si>
  <si>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</si>
  <si>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</si>
  <si>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</si>
  <si>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</si>
  <si>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</si>
  <si>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</si>
  <si>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</si>
  <si>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</si>
  <si>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</si>
  <si>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</si>
  <si>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</si>
  <si>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</si>
  <si>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</si>
  <si>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</si>
  <si>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</si>
  <si>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</si>
  <si>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</si>
  <si>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</si>
  <si>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</si>
  <si>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</si>
  <si>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</si>
  <si>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</si>
  <si>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</si>
  <si>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</si>
  <si>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</si>
  <si>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</si>
  <si>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</si>
  <si>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</si>
  <si>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</si>
  <si>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</si>
  <si>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</si>
  <si>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</si>
  <si>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</si>
  <si>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</si>
  <si>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</si>
  <si>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</si>
  <si>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</si>
  <si>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</si>
  <si>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</si>
  <si>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</si>
  <si>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</si>
  <si>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</si>
  <si>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</si>
  <si>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</si>
  <si>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</si>
  <si>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</si>
  <si>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</si>
  <si>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</si>
  <si>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</si>
  <si>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</si>
  <si>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</si>
  <si>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</si>
  <si>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</si>
  <si>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</si>
  <si>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</si>
  <si>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</si>
  <si>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</si>
  <si>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</si>
  <si>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</si>
  <si>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</si>
  <si>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</si>
  <si>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</si>
  <si>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</si>
  <si>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</si>
  <si>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</si>
  <si>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</si>
  <si>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</si>
  <si>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</si>
  <si>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</si>
  <si>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</si>
  <si>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</si>
  <si>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</si>
  <si>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</si>
  <si>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</si>
  <si>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</si>
  <si>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</si>
  <si>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</si>
  <si>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</si>
  <si>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</si>
  <si>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</si>
  <si>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</si>
  <si>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</si>
  <si>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</si>
  <si>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</si>
  <si>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</si>
  <si>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</si>
  <si>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</si>
  <si>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</si>
  <si>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</si>
  <si>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</si>
  <si>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</si>
  <si>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</si>
  <si>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</si>
  <si>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</si>
  <si>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</si>
  <si>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</si>
  <si>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</si>
  <si>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</si>
  <si>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</si>
  <si>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</si>
  <si>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</si>
  <si>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</si>
  <si>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</si>
  <si>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</si>
  <si>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</si>
  <si>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</si>
  <si>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</si>
  <si>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</si>
  <si>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</si>
  <si>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</si>
  <si>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</si>
  <si>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</si>
  <si>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</si>
  <si>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</si>
  <si>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</si>
  <si>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</si>
  <si>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</si>
  <si>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</si>
  <si>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</si>
  <si>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</si>
  <si>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</si>
  <si>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</si>
  <si>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</si>
  <si>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</si>
  <si>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</si>
  <si>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</si>
  <si>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</si>
  <si>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</si>
  <si>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</si>
  <si>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</si>
  <si>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</si>
  <si>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</si>
  <si>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</si>
  <si>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</si>
  <si>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</si>
  <si>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</si>
  <si>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</si>
  <si>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</si>
  <si>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</si>
  <si>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</si>
  <si>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</si>
  <si>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</si>
  <si>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</si>
  <si>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</si>
  <si>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</si>
  <si>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</si>
  <si>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</si>
  <si>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</si>
  <si>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</si>
  <si>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</si>
  <si>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</si>
  <si>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</si>
  <si>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</si>
  <si>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</si>
  <si>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</si>
  <si>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</si>
  <si>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</si>
  <si>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</si>
  <si>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</si>
  <si>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</si>
  <si>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</si>
  <si>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</si>
  <si>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</si>
  <si>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</si>
  <si>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</si>
  <si>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</si>
  <si>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</si>
  <si>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</si>
  <si>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</si>
  <si>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</si>
  <si>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</si>
  <si>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</si>
  <si>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</si>
  <si>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</si>
  <si>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</si>
  <si>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</si>
  <si>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</si>
  <si>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</si>
  <si>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</si>
  <si>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</si>
  <si>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</si>
  <si>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</si>
  <si>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</si>
  <si>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</si>
  <si>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</si>
  <si>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</si>
  <si>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</si>
  <si>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</si>
  <si>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</si>
  <si>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</si>
  <si>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</si>
  <si>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</si>
  <si>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</si>
  <si>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</si>
  <si>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</si>
  <si>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</si>
  <si>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</si>
  <si>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</si>
  <si>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</si>
  <si>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</si>
  <si>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</si>
  <si>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</si>
  <si>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</si>
  <si>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</si>
  <si>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</si>
  <si>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</si>
  <si>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</si>
  <si>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</si>
  <si>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</si>
  <si>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</si>
  <si>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</si>
  <si>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</si>
  <si>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</si>
  <si>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</si>
  <si>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</si>
  <si>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</si>
  <si>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</si>
  <si>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</si>
  <si>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</si>
  <si>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</si>
  <si>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</si>
  <si>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</si>
  <si>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</si>
  <si>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</si>
  <si>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</si>
  <si>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</si>
  <si>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</si>
  <si>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</si>
  <si>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</si>
  <si>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</si>
  <si>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</si>
  <si>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</si>
  <si>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</si>
  <si>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</si>
  <si>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</si>
  <si>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</si>
  <si>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</si>
  <si>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</si>
  <si>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</si>
  <si>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</si>
  <si>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</si>
  <si>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</si>
  <si>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</si>
  <si>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</si>
  <si>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</si>
  <si>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</si>
  <si>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</si>
  <si>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</si>
  <si>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</si>
  <si>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</si>
  <si>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</si>
  <si>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</si>
  <si>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</si>
  <si>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</si>
  <si>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</si>
  <si>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</si>
  <si>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</si>
  <si>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</si>
  <si>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</si>
  <si>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</si>
  <si>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</si>
  <si>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</si>
  <si>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</si>
  <si>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</si>
  <si>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</si>
  <si>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</si>
  <si>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</si>
  <si>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</si>
  <si>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</si>
  <si>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</si>
  <si>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</si>
  <si>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</si>
  <si>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</si>
  <si>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</si>
  <si>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</si>
  <si>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</si>
  <si>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</si>
  <si>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</si>
  <si>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</si>
  <si>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</si>
  <si>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</si>
  <si>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</si>
  <si>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</si>
  <si>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</si>
  <si>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</si>
  <si>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</si>
  <si>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</si>
  <si>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</si>
  <si>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</si>
  <si>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</si>
  <si>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</si>
  <si>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</si>
  <si>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</si>
  <si>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</si>
  <si>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</si>
  <si>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</si>
  <si>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</si>
  <si>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</si>
  <si>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</si>
  <si>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</si>
  <si>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</si>
  <si>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</si>
  <si>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</si>
  <si>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</si>
  <si>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</si>
  <si>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</si>
  <si>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</si>
  <si>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</si>
  <si>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</si>
  <si>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</si>
  <si>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</si>
  <si>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</si>
  <si>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</si>
  <si>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</si>
  <si>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</si>
  <si>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</si>
  <si>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</si>
  <si>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</si>
  <si>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</si>
  <si>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</si>
  <si>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</si>
  <si>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</si>
  <si>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</si>
  <si>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</si>
  <si>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</si>
  <si>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</si>
  <si>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</si>
  <si>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</si>
  <si>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</si>
  <si>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</si>
  <si>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</si>
  <si>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</si>
  <si>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</si>
  <si>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</si>
  <si>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</si>
  <si>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</si>
  <si>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</si>
  <si>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</si>
  <si>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</si>
  <si>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</si>
  <si>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</si>
  <si>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</si>
  <si>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</si>
  <si>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</si>
  <si>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</si>
  <si>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</si>
  <si>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</si>
  <si>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</si>
  <si>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</si>
  <si>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</si>
  <si>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</si>
  <si>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</si>
  <si>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</si>
  <si>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</si>
  <si>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</si>
  <si>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</si>
  <si>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</si>
  <si>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</si>
  <si>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</si>
  <si>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</si>
  <si>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</si>
  <si>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</si>
  <si>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</si>
  <si>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</si>
  <si>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</si>
  <si>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</si>
  <si>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</si>
  <si>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</si>
  <si>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</si>
  <si>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</si>
  <si>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</si>
  <si>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</si>
  <si>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</si>
  <si>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</si>
  <si>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</si>
  <si>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</si>
  <si>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</si>
  <si>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</si>
  <si>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</si>
  <si>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</si>
  <si>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</si>
  <si>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</si>
  <si>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</si>
  <si>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</si>
  <si>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</si>
  <si>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</si>
  <si>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</si>
  <si>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</si>
  <si>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</si>
  <si>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</si>
  <si>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</si>
  <si>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</si>
  <si>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</si>
  <si>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</si>
  <si>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</si>
  <si>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</si>
  <si>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</si>
  <si>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</si>
  <si>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</si>
  <si>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</si>
  <si>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</si>
  <si>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</si>
  <si>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</si>
  <si>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</si>
  <si>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</si>
  <si>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</si>
  <si>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</si>
  <si>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</si>
  <si>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</si>
  <si>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</si>
  <si>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</si>
  <si>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</si>
  <si>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</si>
  <si>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</si>
  <si>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</si>
  <si>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</si>
  <si>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</si>
  <si>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</si>
  <si>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</si>
  <si>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</si>
  <si>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</si>
  <si>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</si>
  <si>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</si>
  <si>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</si>
  <si>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</si>
  <si>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</si>
  <si>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</si>
  <si>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</si>
  <si>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</si>
  <si>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</si>
  <si>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</si>
  <si>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</si>
  <si>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</si>
  <si>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</si>
  <si>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</si>
  <si>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</si>
  <si>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</si>
  <si>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</si>
  <si>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</si>
  <si>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</si>
  <si>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</si>
  <si>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</si>
  <si>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</si>
  <si>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</si>
  <si>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</si>
  <si>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</si>
  <si>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</si>
  <si>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</si>
  <si>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</si>
  <si>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</si>
  <si>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</si>
  <si>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</si>
  <si>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</si>
  <si>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</si>
  <si>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</si>
  <si>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</si>
  <si>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</si>
  <si>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</si>
  <si>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</si>
  <si>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</si>
  <si>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</si>
  <si>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</si>
  <si>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</si>
  <si>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</si>
  <si>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</si>
  <si>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</si>
  <si>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</si>
  <si>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</si>
  <si>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</si>
  <si>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</si>
  <si>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</si>
  <si>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</si>
  <si>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</si>
  <si>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</si>
  <si>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</si>
  <si>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</si>
  <si>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</si>
  <si>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</si>
  <si>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</si>
  <si>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</si>
  <si>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</si>
  <si>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</si>
  <si>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</si>
  <si>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</si>
  <si>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</si>
  <si>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</si>
  <si>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</si>
  <si>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</si>
  <si>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</si>
  <si>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</si>
  <si>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</si>
  <si>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</si>
  <si>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</si>
  <si>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</si>
  <si>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</si>
  <si>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</si>
  <si>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</si>
  <si>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</si>
  <si>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</si>
  <si>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</si>
  <si>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</si>
  <si>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</si>
  <si>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</si>
  <si>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</si>
  <si>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</si>
  <si>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</si>
  <si>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</si>
  <si>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</si>
  <si>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</si>
  <si>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</si>
  <si>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</si>
  <si>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</si>
  <si>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</si>
  <si>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</si>
  <si>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</si>
  <si>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</si>
  <si>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</si>
  <si>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</si>
  <si>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</si>
  <si>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</si>
  <si>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</si>
  <si>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</si>
  <si>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</si>
  <si>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</si>
  <si>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</si>
  <si>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</si>
  <si>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</si>
  <si>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</si>
  <si>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</si>
  <si>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</si>
  <si>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</si>
  <si>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</si>
  <si>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</si>
  <si>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</si>
  <si>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</si>
  <si>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</si>
  <si>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</si>
  <si>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</si>
  <si>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</si>
  <si>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</si>
  <si>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</si>
  <si>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</si>
  <si>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</si>
  <si>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</si>
  <si>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</si>
  <si>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</si>
  <si>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</si>
  <si>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</si>
  <si>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</si>
  <si>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</si>
  <si>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</si>
  <si>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</si>
  <si>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</si>
  <si>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</si>
  <si>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</si>
  <si>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</si>
  <si>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</si>
  <si>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</si>
  <si>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</si>
  <si>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</si>
  <si>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</si>
  <si>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</si>
  <si>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</si>
  <si>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</si>
  <si>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</si>
  <si>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</si>
  <si>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</si>
  <si>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</si>
  <si>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</si>
  <si>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</si>
  <si>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</si>
  <si>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</si>
  <si>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</si>
  <si>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</si>
  <si>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</si>
  <si>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</si>
  <si>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</si>
  <si>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</si>
  <si>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</si>
  <si>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</si>
  <si>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</si>
  <si>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</si>
  <si>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</si>
  <si>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</si>
  <si>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</si>
  <si>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</si>
  <si>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</si>
  <si>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</si>
  <si>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</si>
  <si>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</si>
  <si>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</si>
  <si>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</si>
  <si>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</si>
  <si>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</si>
  <si>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</si>
  <si>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</si>
  <si>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</si>
  <si>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</si>
  <si>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</si>
  <si>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</si>
  <si>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</si>
  <si>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</si>
  <si>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</si>
  <si>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</si>
  <si>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</si>
  <si>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</si>
  <si>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</si>
  <si>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</si>
  <si>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</si>
  <si>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</si>
  <si>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</si>
  <si>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</si>
  <si>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</si>
  <si>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</si>
  <si>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</si>
  <si>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</si>
  <si>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</si>
  <si>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</si>
  <si>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</si>
  <si>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</si>
  <si>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</si>
  <si>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</si>
  <si>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</si>
  <si>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</si>
  <si>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</si>
  <si>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</si>
  <si>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</si>
  <si>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</si>
  <si>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</si>
  <si>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</si>
  <si>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</si>
  <si>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</si>
  <si>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</si>
  <si>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</si>
  <si>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</si>
  <si>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</si>
  <si>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</si>
  <si>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</si>
  <si>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</si>
  <si>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</si>
  <si>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</si>
  <si>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</si>
  <si>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</si>
  <si>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</si>
  <si>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</si>
  <si>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</si>
  <si>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</si>
  <si>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</si>
  <si>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</si>
  <si>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</si>
  <si>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</si>
  <si>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</si>
  <si>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</si>
  <si>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</si>
  <si>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</si>
  <si>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</si>
  <si>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</si>
  <si>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</si>
  <si>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</si>
  <si>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</si>
  <si>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</si>
  <si>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</si>
  <si>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</si>
  <si>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</si>
  <si>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</si>
  <si>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</si>
  <si>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</si>
  <si>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</si>
  <si>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</si>
  <si>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</si>
  <si>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</si>
  <si>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</si>
  <si>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</si>
  <si>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</si>
  <si>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</si>
  <si>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</si>
  <si>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</si>
  <si>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</si>
  <si>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</si>
  <si>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</si>
  <si>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</si>
  <si>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</si>
  <si>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</si>
  <si>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</si>
  <si>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</si>
  <si>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</si>
  <si>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</si>
  <si>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</si>
  <si>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</si>
  <si>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</si>
  <si>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</si>
  <si>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</si>
  <si>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</si>
  <si>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</si>
  <si>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</si>
  <si>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</si>
  <si>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</si>
  <si>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</si>
  <si>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</si>
  <si>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</si>
  <si>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</si>
  <si>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</si>
  <si>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</si>
  <si>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</si>
  <si>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</si>
  <si>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</si>
  <si>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</si>
  <si>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</si>
  <si>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</si>
  <si>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</si>
  <si>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</si>
  <si>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</si>
  <si>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</si>
  <si>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</si>
  <si>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</si>
  <si>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</si>
  <si>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</si>
  <si>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</si>
  <si>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</si>
  <si>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</si>
  <si>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</si>
  <si>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</si>
  <si>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</si>
  <si>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</si>
  <si>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</si>
  <si>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</si>
  <si>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</si>
  <si>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</si>
  <si>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</si>
  <si>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</si>
  <si>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</si>
  <si>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</si>
  <si>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</si>
  <si>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</si>
  <si>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</si>
  <si>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</si>
  <si>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</si>
  <si>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</si>
  <si>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</si>
  <si>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</si>
  <si>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</si>
  <si>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</si>
  <si>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</si>
  <si>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</si>
  <si>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</si>
  <si>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</si>
  <si>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</si>
  <si>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</si>
  <si>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</si>
  <si>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</si>
  <si>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</si>
  <si>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</si>
  <si>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</si>
  <si>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</si>
  <si>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</si>
  <si>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</si>
  <si>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</si>
  <si>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</si>
  <si>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</si>
  <si>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</si>
  <si>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</si>
  <si>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</si>
  <si>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</si>
  <si>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</si>
  <si>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</si>
  <si>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</si>
  <si>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</si>
  <si>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</si>
  <si>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</si>
  <si>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</si>
  <si>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</si>
  <si>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</si>
  <si>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</si>
  <si>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</si>
  <si>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</si>
  <si>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</si>
  <si>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</si>
  <si>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</si>
  <si>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</si>
  <si>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</si>
  <si>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</si>
  <si>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</si>
  <si>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</si>
  <si>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</si>
  <si>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</si>
  <si>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</si>
  <si>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</si>
  <si>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</si>
  <si>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</si>
  <si>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</si>
  <si>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</si>
  <si>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</si>
  <si>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</si>
  <si>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</si>
  <si>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</si>
  <si>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</si>
  <si>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</si>
  <si>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</si>
  <si>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</si>
  <si>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</si>
  <si>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</si>
  <si>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</si>
  <si>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</si>
  <si>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</si>
  <si>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</si>
  <si>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</si>
  <si>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</si>
  <si>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</si>
  <si>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</si>
  <si>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</si>
  <si>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</si>
  <si>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</si>
  <si>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</si>
  <si>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</si>
  <si>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</si>
  <si>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</si>
  <si>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</si>
  <si>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</si>
  <si>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</si>
  <si>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</si>
  <si>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</si>
  <si>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</si>
  <si>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</si>
  <si>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</si>
  <si>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</si>
  <si>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</si>
  <si>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</si>
  <si>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</si>
  <si>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</si>
  <si>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</si>
  <si>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</si>
  <si>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</si>
  <si>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</si>
  <si>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</si>
  <si>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</si>
  <si>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</si>
  <si>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</si>
  <si>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</si>
  <si>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</si>
  <si>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</si>
  <si>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</si>
  <si>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</si>
  <si>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</si>
  <si>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</si>
  <si>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</si>
  <si>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</si>
  <si>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</si>
  <si>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</si>
  <si>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</si>
  <si>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</si>
  <si>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</si>
  <si>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</si>
  <si>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</si>
  <si>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</si>
  <si>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</si>
  <si>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</si>
  <si>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</si>
  <si>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</si>
  <si>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</si>
  <si>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</si>
  <si>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</si>
  <si>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</si>
  <si>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</si>
  <si>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</si>
  <si>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</si>
  <si>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</si>
  <si>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</si>
  <si>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</si>
  <si>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</si>
  <si>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</si>
  <si>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</si>
  <si>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</si>
  <si>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</si>
  <si>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</si>
  <si>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</si>
  <si>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</si>
  <si>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</si>
  <si>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</si>
  <si>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</si>
  <si>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</si>
  <si>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</si>
  <si>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</si>
  <si>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</si>
  <si>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</si>
  <si>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</si>
  <si>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</si>
  <si>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</si>
  <si>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</si>
  <si>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</si>
  <si>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</si>
  <si>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</si>
  <si>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</si>
  <si>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</si>
  <si>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</si>
  <si>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</si>
  <si>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</si>
  <si>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</si>
  <si>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</si>
  <si>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</si>
  <si>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</si>
  <si>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</si>
  <si>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</si>
  <si>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</si>
  <si>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</si>
  <si>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</si>
  <si>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</si>
  <si>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</si>
  <si>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</si>
  <si>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</si>
  <si>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</si>
  <si>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</si>
  <si>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</si>
  <si>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</si>
  <si>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</si>
  <si>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</si>
  <si>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</si>
  <si>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</si>
  <si>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</si>
  <si>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</si>
  <si>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</si>
  <si>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</si>
  <si>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</si>
  <si>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</si>
  <si>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</si>
  <si>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</si>
  <si>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</si>
  <si>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</si>
  <si>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</si>
  <si>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</si>
  <si>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</si>
  <si>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</si>
  <si>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</si>
  <si>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</si>
  <si>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</si>
  <si>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</si>
  <si>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</si>
  <si>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</si>
  <si>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</si>
  <si>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</si>
  <si>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</si>
  <si>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</si>
  <si>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</si>
  <si>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</si>
  <si>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</si>
  <si>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</si>
  <si>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</si>
  <si>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</si>
  <si>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</si>
  <si>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</si>
  <si>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</si>
  <si>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</si>
  <si>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</si>
  <si>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</si>
  <si>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</si>
  <si>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</si>
  <si>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</si>
  <si>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</si>
  <si>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</si>
  <si>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</si>
  <si>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</si>
  <si>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</si>
  <si>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</si>
  <si>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</si>
  <si>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</si>
  <si>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</si>
  <si>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</si>
  <si>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</si>
  <si>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</si>
  <si>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</si>
  <si>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</si>
  <si>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</si>
  <si>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</si>
  <si>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</si>
  <si>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</si>
  <si>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</si>
  <si>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</si>
  <si>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</si>
  <si>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</si>
  <si>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</si>
  <si>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</si>
  <si>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</si>
  <si>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</si>
  <si>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</si>
  <si>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</si>
  <si>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</si>
  <si>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</si>
  <si>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</si>
  <si>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</si>
  <si>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</si>
  <si>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</si>
  <si>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</si>
  <si>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</si>
  <si>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</si>
  <si>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</si>
  <si>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</si>
  <si>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</si>
  <si>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</si>
  <si>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</si>
  <si>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</si>
  <si>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</si>
  <si>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</si>
  <si>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</si>
  <si>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</si>
  <si>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</si>
  <si>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</si>
  <si>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</si>
  <si>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</si>
  <si>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</si>
  <si>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</si>
  <si>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</si>
  <si>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</si>
  <si>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</si>
  <si>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</si>
  <si>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</si>
  <si>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</si>
  <si>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</si>
  <si>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</si>
  <si>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</si>
  <si>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</si>
  <si>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</si>
  <si>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</si>
  <si>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</si>
  <si>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</si>
  <si>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</si>
  <si>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</si>
  <si>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</si>
  <si>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</si>
  <si>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</si>
  <si>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</si>
  <si>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</si>
  <si>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</si>
  <si>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</si>
  <si>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</si>
  <si>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</si>
  <si>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</si>
  <si>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</si>
  <si>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</si>
  <si>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</si>
  <si>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</si>
  <si>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</si>
  <si>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</si>
  <si>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</si>
  <si>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</si>
  <si>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</si>
  <si>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</si>
  <si>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</si>
  <si>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</si>
  <si>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</si>
  <si>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</si>
  <si>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</si>
  <si>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</si>
  <si>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</si>
  <si>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</si>
  <si>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</si>
  <si>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</si>
  <si>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</si>
  <si>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</si>
  <si>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</si>
  <si>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</si>
  <si>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</si>
  <si>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</si>
  <si>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</si>
  <si>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</si>
  <si>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</si>
  <si>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</si>
  <si>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</si>
  <si>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</si>
  <si>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</si>
  <si>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</si>
  <si>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</si>
  <si>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</si>
  <si>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</si>
  <si>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</si>
  <si>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</si>
  <si>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</si>
  <si>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</si>
  <si>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</si>
  <si>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</si>
  <si>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</si>
  <si>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</si>
  <si>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</si>
  <si>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</si>
  <si>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</si>
  <si>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</si>
  <si>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</si>
  <si>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</si>
  <si>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</si>
  <si>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</si>
  <si>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</si>
  <si>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</si>
  <si>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</si>
  <si>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</si>
  <si>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</si>
  <si>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</si>
  <si>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</si>
  <si>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</si>
  <si>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</si>
  <si>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</si>
  <si>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</si>
  <si>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</si>
  <si>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</si>
  <si>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</si>
  <si>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</si>
  <si>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</si>
  <si>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</si>
  <si>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</si>
  <si>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</si>
  <si>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</si>
  <si>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</si>
  <si>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</si>
  <si>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</si>
  <si>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</si>
  <si>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</si>
  <si>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</si>
  <si>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</si>
  <si>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</si>
  <si>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</si>
  <si>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</si>
  <si>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</si>
  <si>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</si>
  <si>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</si>
  <si>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</si>
  <si>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</si>
  <si>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</si>
  <si>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</si>
  <si>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</si>
  <si>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</si>
  <si>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</si>
  <si>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</si>
  <si>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</si>
  <si>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</si>
  <si>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</si>
  <si>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</si>
  <si>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</si>
  <si>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</si>
  <si>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</si>
  <si>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</si>
  <si>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</si>
  <si>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</si>
  <si>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</si>
  <si>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</si>
  <si>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</si>
  <si>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</si>
  <si>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</si>
  <si>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</si>
  <si>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</si>
  <si>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</si>
  <si>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</si>
  <si>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</si>
  <si>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</si>
  <si>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</si>
  <si>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</si>
  <si>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</si>
  <si>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</si>
  <si>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</si>
  <si>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</si>
  <si>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</si>
  <si>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</si>
  <si>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</si>
  <si>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</si>
  <si>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</si>
  <si>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</si>
  <si>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</si>
  <si>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</si>
  <si>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</si>
  <si>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</si>
  <si>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</si>
  <si>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</si>
  <si>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</si>
  <si>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</si>
  <si>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</si>
  <si>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</si>
  <si>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</si>
  <si>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</si>
  <si>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</si>
  <si>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</si>
  <si>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</si>
  <si>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</si>
  <si>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</si>
  <si>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</si>
  <si>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</si>
  <si>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</si>
  <si>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</si>
  <si>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</si>
  <si>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</si>
  <si>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</si>
  <si>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</si>
  <si>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</si>
  <si>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</si>
  <si>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</si>
  <si>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</si>
  <si>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</si>
  <si>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</si>
  <si>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</si>
  <si>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</si>
  <si>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</si>
  <si>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</si>
  <si>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</si>
  <si>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</si>
  <si>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</si>
  <si>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</si>
  <si>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</si>
  <si>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</si>
  <si>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</si>
  <si>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</si>
  <si>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</si>
  <si>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</si>
  <si>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</si>
  <si>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</si>
  <si>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</si>
  <si>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</si>
  <si>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</si>
  <si>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</si>
  <si>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</si>
  <si>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</si>
  <si>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</si>
  <si>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</si>
  <si>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</si>
  <si>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</si>
  <si>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</si>
  <si>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</si>
  <si>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</si>
  <si>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</si>
  <si>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</si>
  <si>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</si>
  <si>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</si>
  <si>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</si>
  <si>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</si>
  <si>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</si>
  <si>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</si>
  <si>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</si>
  <si>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</si>
  <si>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</si>
  <si>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</si>
  <si>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</si>
  <si>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</si>
  <si>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</si>
  <si>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</si>
  <si>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</si>
  <si>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</si>
  <si>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</si>
  <si>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</si>
  <si>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</si>
  <si>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</si>
  <si>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</si>
  <si>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</si>
  <si>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</si>
  <si>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</si>
  <si>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</si>
  <si>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</si>
  <si>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</si>
  <si>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</si>
  <si>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</si>
  <si>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</si>
  <si>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</si>
  <si>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</si>
  <si>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</si>
  <si>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</si>
  <si>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</si>
  <si>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</si>
  <si>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</si>
  <si>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</si>
  <si>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</si>
  <si>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</si>
  <si>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</si>
  <si>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</si>
  <si>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</si>
  <si>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</si>
  <si>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</si>
  <si>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</si>
  <si>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</si>
  <si>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</si>
  <si>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</si>
  <si>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</si>
  <si>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</si>
  <si>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</si>
  <si>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</si>
  <si>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</si>
  <si>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</si>
  <si>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</si>
  <si>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</si>
  <si>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</si>
  <si>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</si>
  <si>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</si>
  <si>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</si>
  <si>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</si>
  <si>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</si>
  <si>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</si>
  <si>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</si>
  <si>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</si>
  <si>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</si>
  <si>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</si>
  <si>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</si>
  <si>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</si>
  <si>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</si>
  <si>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</si>
  <si>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</si>
  <si>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</si>
  <si>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</si>
  <si>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</si>
  <si>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</si>
  <si>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</si>
  <si>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</si>
  <si>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</si>
  <si>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</si>
  <si>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</si>
  <si>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</si>
  <si>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</si>
  <si>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</si>
  <si>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</si>
  <si>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</si>
  <si>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</si>
  <si>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</si>
  <si>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</si>
  <si>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</si>
  <si>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</si>
  <si>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</si>
  <si>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</si>
  <si>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</si>
  <si>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</si>
  <si>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</si>
  <si>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</si>
  <si>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</si>
  <si>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</si>
  <si>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</si>
  <si>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</si>
  <si>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</si>
  <si>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</si>
  <si>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</si>
  <si>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</si>
  <si>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</si>
  <si>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</si>
  <si>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</si>
  <si>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</si>
  <si>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</si>
  <si>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</si>
  <si>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</si>
  <si>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</si>
  <si>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</si>
  <si>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</si>
  <si>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</si>
  <si>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</si>
  <si>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</si>
  <si>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</si>
  <si>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</si>
  <si>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</si>
  <si>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</si>
  <si>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</si>
  <si>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</si>
  <si>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</si>
  <si>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</si>
  <si>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</si>
  <si>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</si>
  <si>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</si>
  <si>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</si>
  <si>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</si>
  <si>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</si>
  <si>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</si>
  <si>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</si>
  <si>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</si>
  <si>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</si>
  <si>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</si>
  <si>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</si>
  <si>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</si>
  <si>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</si>
  <si>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</si>
  <si>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</si>
  <si>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</si>
  <si>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</si>
  <si>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</si>
  <si>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</si>
  <si>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</si>
  <si>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</si>
  <si>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</si>
  <si>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</si>
  <si>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</si>
  <si>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</si>
  <si>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</si>
  <si>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</si>
  <si>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</si>
  <si>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</si>
  <si>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</si>
  <si>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</si>
  <si>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</si>
  <si>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</si>
  <si>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</si>
  <si>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</si>
  <si>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</si>
  <si>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</si>
  <si>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</si>
  <si>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</si>
  <si>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</si>
  <si>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</si>
  <si>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</si>
  <si>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</si>
  <si>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</si>
  <si>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</si>
  <si>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</si>
  <si>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</si>
  <si>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</si>
  <si>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</si>
  <si>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</si>
  <si>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</si>
  <si>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</si>
  <si>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</si>
  <si>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</si>
  <si>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</si>
  <si>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</si>
  <si>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</si>
  <si>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</si>
  <si>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</si>
  <si>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</si>
  <si>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</si>
  <si>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</si>
  <si>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</si>
  <si>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</si>
  <si>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</si>
  <si>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</si>
  <si>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</si>
  <si>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</si>
  <si>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</si>
  <si>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</si>
  <si>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</si>
  <si>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</si>
  <si>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</si>
  <si>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</si>
  <si>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</si>
  <si>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</si>
  <si>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</si>
  <si>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</si>
  <si>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</si>
  <si>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</si>
  <si>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</si>
  <si>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</si>
  <si>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</si>
  <si>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</si>
  <si>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</si>
  <si>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</si>
  <si>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</si>
  <si>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</si>
  <si>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</si>
  <si>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</si>
  <si>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</si>
  <si>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</si>
  <si>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</si>
  <si>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</si>
  <si>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</si>
  <si>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</si>
  <si>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</si>
  <si>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</si>
  <si>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</si>
  <si>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</si>
  <si>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</si>
  <si>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</si>
  <si>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</si>
  <si>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</si>
  <si>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</si>
  <si>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</si>
  <si>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</si>
  <si>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</si>
  <si>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</si>
  <si>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</si>
  <si>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</si>
  <si>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</si>
  <si>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</si>
  <si>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</si>
  <si>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</si>
  <si>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</si>
  <si>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</si>
  <si>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</si>
  <si>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</si>
  <si>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</si>
  <si>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</si>
  <si>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</si>
  <si>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</si>
  <si>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</si>
  <si>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</si>
  <si>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</si>
  <si>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</si>
  <si>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</si>
  <si>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</si>
  <si>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</si>
  <si>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</si>
  <si>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</si>
  <si>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</si>
  <si>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</si>
  <si>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</si>
  <si>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</si>
  <si>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</si>
  <si>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</si>
  <si>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</si>
  <si>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</si>
  <si>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</si>
  <si>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</si>
  <si>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</si>
  <si>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</si>
  <si>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</si>
  <si>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</si>
  <si>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</si>
  <si>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</si>
  <si>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</si>
  <si>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</si>
  <si>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</si>
  <si>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</si>
  <si>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</si>
  <si>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</si>
  <si>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</si>
  <si>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</si>
  <si>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</si>
  <si>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</si>
  <si>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</si>
  <si>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</si>
  <si>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</si>
  <si>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</si>
  <si>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</si>
  <si>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</si>
  <si>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</si>
  <si>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</si>
  <si>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</si>
  <si>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</si>
  <si>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</si>
  <si>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</si>
  <si>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</si>
  <si>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</si>
  <si>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</si>
  <si>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</si>
  <si>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</si>
  <si>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</si>
  <si>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</si>
  <si>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</si>
  <si>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</si>
  <si>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</si>
  <si>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</si>
  <si>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</si>
  <si>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</si>
  <si>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</si>
  <si>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</si>
  <si>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</si>
  <si>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</si>
  <si>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</si>
  <si>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</si>
  <si>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</si>
  <si>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</si>
  <si>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</si>
  <si>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</si>
  <si>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</si>
  <si>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</si>
  <si>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</si>
  <si>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</si>
  <si>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</si>
  <si>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</si>
  <si>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</si>
  <si>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</si>
  <si>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</si>
  <si>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</si>
  <si>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</si>
  <si>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</si>
  <si>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</si>
  <si>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</si>
  <si>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</si>
  <si>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</si>
  <si>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</si>
  <si>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</si>
  <si>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</si>
  <si>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</si>
  <si>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</si>
  <si>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</si>
  <si>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</si>
  <si>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</si>
  <si>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</si>
  <si>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</si>
  <si>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</si>
  <si>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</si>
  <si>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</si>
  <si>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</si>
  <si>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</si>
  <si>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</si>
  <si>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</si>
  <si>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</si>
  <si>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</si>
  <si>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</si>
  <si>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</si>
  <si>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</si>
  <si>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</si>
  <si>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</si>
  <si>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</si>
  <si>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</si>
  <si>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</si>
  <si>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</si>
  <si>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</si>
  <si>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</si>
  <si>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</si>
  <si>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</si>
  <si>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</si>
  <si>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</si>
  <si>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</si>
  <si>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</si>
  <si>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</si>
  <si>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</si>
  <si>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</si>
  <si>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</si>
  <si>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</si>
  <si>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</si>
  <si>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</si>
  <si>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</si>
  <si>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</si>
  <si>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</si>
  <si>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</si>
  <si>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</si>
  <si>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</si>
  <si>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</si>
  <si>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</si>
  <si>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</si>
  <si>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</si>
  <si>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</si>
  <si>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</si>
  <si>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</si>
  <si>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</si>
  <si>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</si>
  <si>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</si>
  <si>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</si>
  <si>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</si>
  <si>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</si>
  <si>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</si>
  <si>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</si>
  <si>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</si>
  <si>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</si>
  <si>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</si>
  <si>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</si>
  <si>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</si>
  <si>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</si>
  <si>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</si>
  <si>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</si>
  <si>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</si>
  <si>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</si>
  <si>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</si>
  <si>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</si>
  <si>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</si>
  <si>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</si>
  <si>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</si>
  <si>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</si>
  <si>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</si>
  <si>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</si>
  <si>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</si>
  <si>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</si>
  <si>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</si>
  <si>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</si>
  <si>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</si>
  <si>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</si>
  <si>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</si>
  <si>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</si>
  <si>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</si>
  <si>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</si>
  <si>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</si>
  <si>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</si>
  <si>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</si>
  <si>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</si>
  <si>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</si>
  <si>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</si>
  <si>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</si>
  <si>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</si>
  <si>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</si>
  <si>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</si>
  <si>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</si>
  <si>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</si>
  <si>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</si>
  <si>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</si>
  <si>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</si>
  <si>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</si>
  <si>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</si>
  <si>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</si>
  <si>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</si>
  <si>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</si>
  <si>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</si>
  <si>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</si>
  <si>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</si>
  <si>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</si>
  <si>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</si>
  <si>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</si>
  <si>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</si>
  <si>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</si>
  <si>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</si>
  <si>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</si>
  <si>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</si>
  <si>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</si>
  <si>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</si>
  <si>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</si>
  <si>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</si>
  <si>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</si>
  <si>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</si>
  <si>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</si>
  <si>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</si>
  <si>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</si>
  <si>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</si>
  <si>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</si>
  <si>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</si>
  <si>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</si>
  <si>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</si>
  <si>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</si>
  <si>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</si>
  <si>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</si>
  <si>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</si>
  <si>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</si>
  <si>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</si>
  <si>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</si>
  <si>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</si>
  <si>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</si>
  <si>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</si>
  <si>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</si>
  <si>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</si>
  <si>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</si>
  <si>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</si>
  <si>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</si>
  <si>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</si>
  <si>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</si>
  <si>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</si>
  <si>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</si>
  <si>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</si>
  <si>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</si>
  <si>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</si>
  <si>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</si>
  <si>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</si>
  <si>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</si>
  <si>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</si>
  <si>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</si>
  <si>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</si>
  <si>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</si>
  <si>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</si>
  <si>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</si>
  <si>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</si>
  <si>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</si>
  <si>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</si>
  <si>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</si>
  <si>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</si>
  <si>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</si>
  <si>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</si>
  <si>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</si>
  <si>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</si>
  <si>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</si>
  <si>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</si>
  <si>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</si>
  <si>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</si>
  <si>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</si>
  <si>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</si>
  <si>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</si>
  <si>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</si>
  <si>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</si>
  <si>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</si>
  <si>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</si>
  <si>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</si>
  <si>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</si>
  <si>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</si>
  <si>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</si>
  <si>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</si>
  <si>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</si>
  <si>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</si>
  <si>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</si>
  <si>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</si>
  <si>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</si>
  <si>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</si>
  <si>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</si>
  <si>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</si>
  <si>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</si>
  <si>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</si>
  <si>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</si>
  <si>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</si>
  <si>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</si>
  <si>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</si>
  <si>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</si>
  <si>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</si>
  <si>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</si>
  <si>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</si>
  <si>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</si>
  <si>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</si>
  <si>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</si>
  <si>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</si>
  <si>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</si>
  <si>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</si>
  <si>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</si>
  <si>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</si>
  <si>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</si>
  <si>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</si>
  <si>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</si>
  <si>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</si>
  <si>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</si>
  <si>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</si>
  <si>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</si>
  <si>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</si>
  <si>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</si>
  <si>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</si>
  <si>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</si>
  <si>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</si>
  <si>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</si>
  <si>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</si>
  <si>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</si>
  <si>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</si>
  <si>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</si>
  <si>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</si>
  <si>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</si>
  <si>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</si>
  <si>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</si>
  <si>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</si>
  <si>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</si>
  <si>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</si>
  <si>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</si>
  <si>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</si>
  <si>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</si>
  <si>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</si>
  <si>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</si>
  <si>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</si>
  <si>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</si>
  <si>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</si>
  <si>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</si>
  <si>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</si>
  <si>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</si>
  <si>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</si>
  <si>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</si>
  <si>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</si>
  <si>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</si>
  <si>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</si>
  <si>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</si>
  <si>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</si>
  <si>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</si>
  <si>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</si>
  <si>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</si>
  <si>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</si>
  <si>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</si>
  <si>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</si>
  <si>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</si>
  <si>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</si>
  <si>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</si>
  <si>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</si>
  <si>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</si>
  <si>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</si>
  <si>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</si>
  <si>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</si>
  <si>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</si>
  <si>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</si>
  <si>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</si>
  <si>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</si>
  <si>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</si>
  <si>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</si>
  <si>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</si>
  <si>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</si>
  <si>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</si>
  <si>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</si>
  <si>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</si>
  <si>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</si>
  <si>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</si>
  <si>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</si>
  <si>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</si>
  <si>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</si>
  <si>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</si>
  <si>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</si>
  <si>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</si>
  <si>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</si>
  <si>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</si>
  <si>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</si>
  <si>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</si>
  <si>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</si>
  <si>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</si>
  <si>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</si>
  <si>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</si>
  <si>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</si>
  <si>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</si>
  <si>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</si>
  <si>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</si>
  <si>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</si>
  <si>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</si>
  <si>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</si>
  <si>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</si>
  <si>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</si>
  <si>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</si>
  <si>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</si>
  <si>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</si>
  <si>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</si>
  <si>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</si>
  <si>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</si>
  <si>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</si>
  <si>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</si>
  <si>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</si>
  <si>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</si>
  <si>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</si>
  <si>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</si>
  <si>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</si>
  <si>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</si>
  <si>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</si>
  <si>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</si>
  <si>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</si>
  <si>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</si>
  <si>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</si>
  <si>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</si>
  <si>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</si>
  <si>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</si>
  <si>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</si>
  <si>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</si>
  <si>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</si>
  <si>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</si>
  <si>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</si>
  <si>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</si>
  <si>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</si>
  <si>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</si>
  <si>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</si>
  <si>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</si>
  <si>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</si>
  <si>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</si>
  <si>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</si>
  <si>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</si>
  <si>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</si>
  <si>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</si>
  <si>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</si>
  <si>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</si>
  <si>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</si>
  <si>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</si>
  <si>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</si>
  <si>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</si>
  <si>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</si>
  <si>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</si>
  <si>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</si>
  <si>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</si>
  <si>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</si>
  <si>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</si>
  <si>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</si>
  <si>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</si>
  <si>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</si>
  <si>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</si>
  <si>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</si>
  <si>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</si>
  <si>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</si>
  <si>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</si>
  <si>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</si>
  <si>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</si>
  <si>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</si>
  <si>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</si>
  <si>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</si>
  <si>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</si>
  <si>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</si>
  <si>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</si>
  <si>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</si>
  <si>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</si>
  <si>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</si>
  <si>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</si>
  <si>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</si>
  <si>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</si>
  <si>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</si>
  <si>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</si>
  <si>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</si>
  <si>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</si>
  <si>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</si>
  <si>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</si>
  <si>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</si>
  <si>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</si>
  <si>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</si>
  <si>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</si>
  <si>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</si>
  <si>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</si>
  <si>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</si>
  <si>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</si>
  <si>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</si>
  <si>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</si>
  <si>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</si>
  <si>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</si>
  <si>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</si>
  <si>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</si>
  <si>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</si>
  <si>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</si>
  <si>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</si>
  <si>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</si>
  <si>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</si>
  <si>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</si>
  <si>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</si>
  <si>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</si>
  <si>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</si>
  <si>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</si>
  <si>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</si>
  <si>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</si>
  <si>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</si>
  <si>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</si>
  <si>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</si>
  <si>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</si>
  <si>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</si>
  <si>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</si>
  <si>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</si>
  <si>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</si>
  <si>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</si>
  <si>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</si>
  <si>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</si>
  <si>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</si>
  <si>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</si>
  <si>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</si>
  <si>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</si>
  <si>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</si>
  <si>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</si>
  <si>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</si>
  <si>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</si>
  <si>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</si>
  <si>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</si>
  <si>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</si>
  <si>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</si>
  <si>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</si>
  <si>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</si>
  <si>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</si>
  <si>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</si>
  <si>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</si>
  <si>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</si>
  <si>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</si>
  <si>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</si>
  <si>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</si>
  <si>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</si>
  <si>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</si>
  <si>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</si>
  <si>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</si>
  <si>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</si>
  <si>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</si>
  <si>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</si>
  <si>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</si>
  <si>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</si>
  <si>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</si>
  <si>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</si>
  <si>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</si>
  <si>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</si>
  <si>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</si>
  <si>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</si>
  <si>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</si>
  <si>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</si>
  <si>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</si>
  <si>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</si>
  <si>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</si>
  <si>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</si>
  <si>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</si>
  <si>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</si>
  <si>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</si>
  <si>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</si>
  <si>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</si>
  <si>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</si>
  <si>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</si>
  <si>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</si>
  <si>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</si>
  <si>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</si>
  <si>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</si>
  <si>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</si>
  <si>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</si>
  <si>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</si>
  <si>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</si>
  <si>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</si>
  <si>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</si>
  <si>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</si>
  <si>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</si>
  <si>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</si>
  <si>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</si>
  <si>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</si>
  <si>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</si>
  <si>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</si>
  <si>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</si>
  <si>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</si>
  <si>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</si>
  <si>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</si>
  <si>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</si>
  <si>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</si>
  <si>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</si>
  <si>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</si>
  <si>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</si>
  <si>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</si>
  <si>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</si>
  <si>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</si>
  <si>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</si>
  <si>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</si>
  <si>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</si>
  <si>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</si>
  <si>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</si>
  <si>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</si>
  <si>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</si>
  <si>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</si>
  <si>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</si>
  <si>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</si>
  <si>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</si>
  <si>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</si>
  <si>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</si>
  <si>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</si>
  <si>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</si>
  <si>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</si>
  <si>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</si>
  <si>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</si>
  <si>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</si>
  <si>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</si>
  <si>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</si>
  <si>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</si>
  <si>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</si>
  <si>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</si>
  <si>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</si>
  <si>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</si>
  <si>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</si>
  <si>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</si>
  <si>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</si>
  <si>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</si>
  <si>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</si>
  <si>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</si>
  <si>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</si>
  <si>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</si>
  <si>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</si>
  <si>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</si>
  <si>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</si>
  <si>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</si>
  <si>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</si>
  <si>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</si>
  <si>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</si>
  <si>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</si>
  <si>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</si>
  <si>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</si>
  <si>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</si>
  <si>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</si>
  <si>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</si>
  <si>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</si>
  <si>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</si>
  <si>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</si>
  <si>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</si>
  <si>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</si>
  <si>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</si>
  <si>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</si>
  <si>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</si>
  <si>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</si>
  <si>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</si>
  <si>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</si>
  <si>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</si>
  <si>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</si>
  <si>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</si>
  <si>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</si>
  <si>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</si>
  <si>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</si>
  <si>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</si>
  <si>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</si>
  <si>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</si>
  <si>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</si>
  <si>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</si>
  <si>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</si>
  <si>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</si>
  <si>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</si>
  <si>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</si>
  <si>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</si>
  <si>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</si>
  <si>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</si>
  <si>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</si>
  <si>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</si>
  <si>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</si>
  <si>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</si>
  <si>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</si>
  <si>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</si>
  <si>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</si>
  <si>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</si>
  <si>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</si>
  <si>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</si>
  <si>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</si>
  <si>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</si>
  <si>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</si>
  <si>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</si>
  <si>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</si>
  <si>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</si>
  <si>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</si>
  <si>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</si>
  <si>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</si>
  <si>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</si>
  <si>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</si>
  <si>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</si>
  <si>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</si>
  <si>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</si>
  <si>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</si>
  <si>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</si>
  <si>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</si>
  <si>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</si>
  <si>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</si>
  <si>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</si>
  <si>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</si>
  <si>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</si>
  <si>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</si>
  <si>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</si>
  <si>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</si>
  <si>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</si>
  <si>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</si>
  <si>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</si>
  <si>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</si>
  <si>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</si>
  <si>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</si>
  <si>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</si>
  <si>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</si>
  <si>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</si>
  <si>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</si>
  <si>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</si>
  <si>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</si>
  <si>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</si>
  <si>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</si>
  <si>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</si>
  <si>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</si>
  <si>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</si>
  <si>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</si>
  <si>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</si>
  <si>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</si>
  <si>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</si>
  <si>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</si>
  <si>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</si>
  <si>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</si>
  <si>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</si>
  <si>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</si>
  <si>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</si>
  <si>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</si>
  <si>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</si>
  <si>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</si>
  <si>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</si>
  <si>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</si>
  <si>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</si>
  <si>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</si>
  <si>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</si>
  <si>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</si>
  <si>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</si>
  <si>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</si>
  <si>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</si>
  <si>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</si>
  <si>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</si>
  <si>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</si>
  <si>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</si>
  <si>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</si>
  <si>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</si>
  <si>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</si>
  <si>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</si>
  <si>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</si>
  <si>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</si>
  <si>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</si>
  <si>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</si>
  <si>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</si>
  <si>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</si>
  <si>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</si>
  <si>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</si>
  <si>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</si>
  <si>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</si>
  <si>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</si>
  <si>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</si>
  <si>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</si>
  <si>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</si>
  <si>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</si>
  <si>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</si>
  <si>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</si>
  <si>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</si>
  <si>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</si>
  <si>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</si>
  <si>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</si>
  <si>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</si>
  <si>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</si>
  <si>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</si>
  <si>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</si>
  <si>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</si>
  <si>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</si>
  <si>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</si>
  <si>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</si>
  <si>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</si>
  <si>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</si>
  <si>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</si>
  <si>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</si>
  <si>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</si>
  <si>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</si>
  <si>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</si>
  <si>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</si>
  <si>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</si>
  <si>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</si>
  <si>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</si>
  <si>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</si>
  <si>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</si>
  <si>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</si>
  <si>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</si>
  <si>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</si>
  <si>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</si>
  <si>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</si>
  <si>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</si>
  <si>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</si>
  <si>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</si>
  <si>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</si>
  <si>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</si>
  <si>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</si>
  <si>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</si>
  <si>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</si>
  <si>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</si>
  <si>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</si>
  <si>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</si>
  <si>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</si>
  <si>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</si>
  <si>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</si>
  <si>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</si>
  <si>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</si>
  <si>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</si>
  <si>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</si>
  <si>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</si>
  <si>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</si>
  <si>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</si>
  <si>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</si>
  <si>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</si>
  <si>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</si>
  <si>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</si>
  <si>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</si>
  <si>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</si>
  <si>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</si>
  <si>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</si>
  <si>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</si>
  <si>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</si>
  <si>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</si>
  <si>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</si>
  <si>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</si>
  <si>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</si>
  <si>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</si>
  <si>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</si>
  <si>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</si>
  <si>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</si>
  <si>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</si>
  <si>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</si>
  <si>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</si>
  <si>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</si>
  <si>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</si>
  <si>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</si>
  <si>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</si>
  <si>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</si>
  <si>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</si>
  <si>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</si>
  <si>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</si>
  <si>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</si>
  <si>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</si>
  <si>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</si>
  <si>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</si>
  <si>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</si>
  <si>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</si>
  <si>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</si>
  <si>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</si>
  <si>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</si>
  <si>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</si>
  <si>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</si>
  <si>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</si>
  <si>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</si>
  <si>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</si>
  <si>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</si>
  <si>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</si>
  <si>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</si>
  <si>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</si>
  <si>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</si>
  <si>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</si>
  <si>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</si>
  <si>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</si>
  <si>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</si>
  <si>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</si>
  <si>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</si>
  <si>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</si>
  <si>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</si>
  <si>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</si>
  <si>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</si>
  <si>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</si>
  <si>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</si>
  <si>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</si>
  <si>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</si>
  <si>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</si>
  <si>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</si>
  <si>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</si>
  <si>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</si>
  <si>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</si>
  <si>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</si>
  <si>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</si>
  <si>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</si>
  <si>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</si>
  <si>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</si>
  <si>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</si>
  <si>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</si>
  <si>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</si>
  <si>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</si>
  <si>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</si>
  <si>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</si>
  <si>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</si>
  <si>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</si>
  <si>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</si>
  <si>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</si>
  <si>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</si>
  <si>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</si>
  <si>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</si>
  <si>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</si>
  <si>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</si>
  <si>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</si>
  <si>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</si>
  <si>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</si>
  <si>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</si>
  <si>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</si>
  <si>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</si>
  <si>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</si>
  <si>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</si>
  <si>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</si>
  <si>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</si>
  <si>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</si>
  <si>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</si>
  <si>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</si>
  <si>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</si>
  <si>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</si>
  <si>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</si>
  <si>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</si>
  <si>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</si>
  <si>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</si>
  <si>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</si>
  <si>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</si>
  <si>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</si>
  <si>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</si>
  <si>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</si>
  <si>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</si>
  <si>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</si>
  <si>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</si>
  <si>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</si>
  <si>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</si>
  <si>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</si>
  <si>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</si>
  <si>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</si>
  <si>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</si>
  <si>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</si>
  <si>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</si>
  <si>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</si>
  <si>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</si>
  <si>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</si>
  <si>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</si>
  <si>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</si>
  <si>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</si>
  <si>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</si>
  <si>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</si>
  <si>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</si>
  <si>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</si>
  <si>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</si>
  <si>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</si>
  <si>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</si>
  <si>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</si>
  <si>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</si>
  <si>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</si>
  <si>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</si>
  <si>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</si>
  <si>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</si>
  <si>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</si>
  <si>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</si>
  <si>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</si>
  <si>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</si>
  <si>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</si>
  <si>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</si>
  <si>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</si>
  <si>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</si>
  <si>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</si>
  <si>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</si>
  <si>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</si>
  <si>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</si>
  <si>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</si>
  <si>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</si>
  <si>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</si>
  <si>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</si>
  <si>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</si>
  <si>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</si>
  <si>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</si>
  <si>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</si>
  <si>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</si>
  <si>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</si>
  <si>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</si>
  <si>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</si>
  <si>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</si>
  <si>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</si>
  <si>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</si>
  <si>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</si>
  <si>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</si>
  <si>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</si>
  <si>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</si>
  <si>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</si>
  <si>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</si>
  <si>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</si>
  <si>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</si>
  <si>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</si>
  <si>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</si>
  <si>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</si>
  <si>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</si>
  <si>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</si>
  <si>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</si>
  <si>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</si>
  <si>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</si>
  <si>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</si>
  <si>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</si>
  <si>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</si>
  <si>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</si>
  <si>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</si>
  <si>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</si>
  <si>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</si>
  <si>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</si>
  <si>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</si>
  <si>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</si>
  <si>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</si>
  <si>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</si>
  <si>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</si>
  <si>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</si>
  <si>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</si>
  <si>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</si>
  <si>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</si>
  <si>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</si>
  <si>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</si>
  <si>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</si>
  <si>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</si>
  <si>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</si>
  <si>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</si>
  <si>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</si>
  <si>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</si>
  <si>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</si>
  <si>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</si>
  <si>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</si>
  <si>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</si>
  <si>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</si>
  <si>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</si>
  <si>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</si>
  <si>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</si>
  <si>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</si>
  <si>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</si>
  <si>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</si>
  <si>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</si>
  <si>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</si>
  <si>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</si>
  <si>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</si>
  <si>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</si>
  <si>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</si>
  <si>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</si>
  <si>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</si>
  <si>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</si>
  <si>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</si>
  <si>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</si>
  <si>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</si>
  <si>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</si>
  <si>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</si>
  <si>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</si>
  <si>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</si>
  <si>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</si>
  <si>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</si>
  <si>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</si>
  <si>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</si>
  <si>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</si>
  <si>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</si>
  <si>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</si>
  <si>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</si>
  <si>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</si>
  <si>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</si>
  <si>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</si>
  <si>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</si>
  <si>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</si>
  <si>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</si>
  <si>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</si>
  <si>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</si>
  <si>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</si>
  <si>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</si>
  <si>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</si>
  <si>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</si>
  <si>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</si>
  <si>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</si>
  <si>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</si>
  <si>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</si>
  <si>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</si>
  <si>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</si>
  <si>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</si>
  <si>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</si>
  <si>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</si>
  <si>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</si>
  <si>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</si>
  <si>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</si>
  <si>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</si>
  <si>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</si>
  <si>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</si>
  <si>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</si>
  <si>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</si>
  <si>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</si>
  <si>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</si>
  <si>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</si>
  <si>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</si>
  <si>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</si>
  <si>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</si>
  <si>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</si>
  <si>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</si>
  <si>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</si>
  <si>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</si>
  <si>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</si>
  <si>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</si>
  <si>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</si>
  <si>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</si>
  <si>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</si>
  <si>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</si>
  <si>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</si>
  <si>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</si>
  <si>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</si>
  <si>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</si>
  <si>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</si>
  <si>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</si>
  <si>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</si>
  <si>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</si>
  <si>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</si>
  <si>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</si>
  <si>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</si>
  <si>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</si>
  <si>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</si>
  <si>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</si>
  <si>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</si>
  <si>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</si>
  <si>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</si>
  <si>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</si>
  <si>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</si>
  <si>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</si>
  <si>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</si>
  <si>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</si>
  <si>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</si>
  <si>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</si>
  <si>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</si>
  <si>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</si>
  <si>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</si>
  <si>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</si>
  <si>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</si>
  <si>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</si>
  <si>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</si>
  <si>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</si>
  <si>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</si>
  <si>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</si>
  <si>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</si>
  <si>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</si>
  <si>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</si>
  <si>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</si>
  <si>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</si>
  <si>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</si>
  <si>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</si>
  <si>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</si>
  <si>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</si>
  <si>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</si>
  <si>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</si>
  <si>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</si>
  <si>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</si>
  <si>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</si>
  <si>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</si>
  <si>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</si>
  <si>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</si>
  <si>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</si>
  <si>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</si>
  <si>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</si>
  <si>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</si>
  <si>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</si>
  <si>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</si>
  <si>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</si>
  <si>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</si>
  <si>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</si>
  <si>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</si>
  <si>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</si>
  <si>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</si>
  <si>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</si>
  <si>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</si>
  <si>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</si>
  <si>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</si>
  <si>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</si>
  <si>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</si>
  <si>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</si>
  <si>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</si>
  <si>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</si>
  <si>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</si>
  <si>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</si>
  <si>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</si>
  <si>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</si>
  <si>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</si>
  <si>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</si>
  <si>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</si>
  <si>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</si>
  <si>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</si>
  <si>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</si>
  <si>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</si>
  <si>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</si>
  <si>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</si>
  <si>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</si>
  <si>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</si>
  <si>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</si>
  <si>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</si>
  <si>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</si>
  <si>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</si>
  <si>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</si>
  <si>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</si>
  <si>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</si>
  <si>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</si>
  <si>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</si>
  <si>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</si>
  <si>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</si>
  <si>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</si>
  <si>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</si>
  <si>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</si>
  <si>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</si>
  <si>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</si>
  <si>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</si>
  <si>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</si>
  <si>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</si>
  <si>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</si>
  <si>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</si>
  <si>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</si>
  <si>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</si>
  <si>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</si>
  <si>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</si>
  <si>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</si>
  <si>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</si>
  <si>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</si>
  <si>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</si>
  <si>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</si>
  <si>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</si>
  <si>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</si>
  <si>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</si>
  <si>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</si>
  <si>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</si>
  <si>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</si>
  <si>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</si>
  <si>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</si>
  <si>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</si>
  <si>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</si>
  <si>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</si>
  <si>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</si>
  <si>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</si>
  <si>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</si>
  <si>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</si>
  <si>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</si>
  <si>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</si>
  <si>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</si>
  <si>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</si>
  <si>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</si>
  <si>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</si>
  <si>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</si>
  <si>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</si>
  <si>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</si>
  <si>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</si>
  <si>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</si>
  <si>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</si>
  <si>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</si>
  <si>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</si>
  <si>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</si>
  <si>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</si>
  <si>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</si>
  <si>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</si>
  <si>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</si>
  <si>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</si>
  <si>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</si>
  <si>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</si>
  <si>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</si>
  <si>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</si>
  <si>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</si>
  <si>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</si>
  <si>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</si>
  <si>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</si>
  <si>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</si>
  <si>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</si>
  <si>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</si>
  <si>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</si>
  <si>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</si>
  <si>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</si>
  <si>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</si>
  <si>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</si>
  <si>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</si>
  <si>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</si>
  <si>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</si>
  <si>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</si>
  <si>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</si>
  <si>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</si>
  <si>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</si>
  <si>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</si>
  <si>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</si>
  <si>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</si>
  <si>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</si>
  <si>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</si>
  <si>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</si>
  <si>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</si>
  <si>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</si>
  <si>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</si>
  <si>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</si>
  <si>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</si>
  <si>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</si>
  <si>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</si>
  <si>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</si>
  <si>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</si>
  <si>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</si>
  <si>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</si>
  <si>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</si>
  <si>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</si>
  <si>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</si>
  <si>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</si>
  <si>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</si>
  <si>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</si>
  <si>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</si>
  <si>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</si>
  <si>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</si>
  <si>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</si>
  <si>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</si>
  <si>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</si>
  <si>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</si>
  <si>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</si>
  <si>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</si>
  <si>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</si>
  <si>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</si>
  <si>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</si>
  <si>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</si>
  <si>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</si>
  <si>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</si>
  <si>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</si>
  <si>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</si>
  <si>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</si>
  <si>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</si>
  <si>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</si>
  <si>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</si>
  <si>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</si>
  <si>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</si>
  <si>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</si>
  <si>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</si>
  <si>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</si>
  <si>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</si>
  <si>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</si>
  <si>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</si>
  <si>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</si>
  <si>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</si>
  <si>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</si>
  <si>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</si>
  <si>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</si>
  <si>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</si>
  <si>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</si>
  <si>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</si>
  <si>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</si>
  <si>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</si>
  <si>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</si>
  <si>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</si>
  <si>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</si>
  <si>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</si>
  <si>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</si>
  <si>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</si>
  <si>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</si>
  <si>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</si>
  <si>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</si>
  <si>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</si>
  <si>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</si>
  <si>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</si>
  <si>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</si>
  <si>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</si>
  <si>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</si>
  <si>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</si>
  <si>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</si>
  <si>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</si>
  <si>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</si>
  <si>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</si>
  <si>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</si>
  <si>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</si>
  <si>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</si>
  <si>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</si>
  <si>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</si>
  <si>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</si>
  <si>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</si>
  <si>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</si>
  <si>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</si>
  <si>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</si>
  <si>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</si>
  <si>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</si>
  <si>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</si>
  <si>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</si>
  <si>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</si>
  <si>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</si>
  <si>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</si>
  <si>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</si>
  <si>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</si>
  <si>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</si>
  <si>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</si>
  <si>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</si>
  <si>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</si>
  <si>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</si>
  <si>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</si>
  <si>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</si>
  <si>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</si>
  <si>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</si>
  <si>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</si>
  <si>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</si>
  <si>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</si>
  <si>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</si>
  <si>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</si>
  <si>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</si>
  <si>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</si>
  <si>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</si>
  <si>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</si>
  <si>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</si>
  <si>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</si>
  <si>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</si>
  <si>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</si>
  <si>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</si>
  <si>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</si>
  <si>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</si>
  <si>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</si>
  <si>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</si>
  <si>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</si>
  <si>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</si>
  <si>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</si>
  <si>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</si>
  <si>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</si>
  <si>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</si>
  <si>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</si>
  <si>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</si>
  <si>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</si>
  <si>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</si>
  <si>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</si>
  <si>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</si>
  <si>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</si>
  <si>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</si>
  <si>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</si>
  <si>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</si>
  <si>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</si>
  <si>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</si>
  <si>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</si>
  <si>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</si>
  <si>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</si>
  <si>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</si>
  <si>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</si>
  <si>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</si>
  <si>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</si>
  <si>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</si>
  <si>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</si>
  <si>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</si>
  <si>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</si>
  <si>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</si>
  <si>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</si>
  <si>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</si>
  <si>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</si>
  <si>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</si>
  <si>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</si>
  <si>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</si>
  <si>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</si>
  <si>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</si>
  <si>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</si>
  <si>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</si>
  <si>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</si>
  <si>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</si>
  <si>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</si>
  <si>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</si>
  <si>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</si>
  <si>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</si>
  <si>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</si>
  <si>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</si>
  <si>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</si>
  <si>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</si>
  <si>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</si>
  <si>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</si>
  <si>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</si>
  <si>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</si>
  <si>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</si>
  <si>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</si>
  <si>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</si>
  <si>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</si>
  <si>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</si>
  <si>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</si>
  <si>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</si>
  <si>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</si>
  <si>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</si>
  <si>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</si>
  <si>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</si>
  <si>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</si>
  <si>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</si>
  <si>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</si>
  <si>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</si>
  <si>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</si>
  <si>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</si>
  <si>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</si>
  <si>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</si>
  <si>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</si>
  <si>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</si>
  <si>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</si>
  <si>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</si>
  <si>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</si>
  <si>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</si>
  <si>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</si>
  <si>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</si>
  <si>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</si>
  <si>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</si>
  <si>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</si>
  <si>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</si>
  <si>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</si>
  <si>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</si>
  <si>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</si>
  <si>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</si>
  <si>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</si>
  <si>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</si>
  <si>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</si>
  <si>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</si>
  <si>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</si>
  <si>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</si>
  <si>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</si>
  <si>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</si>
  <si>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</si>
  <si>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</si>
  <si>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</si>
  <si>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</si>
  <si>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</si>
  <si>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</si>
  <si>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</si>
  <si>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</si>
  <si>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</si>
  <si>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</si>
  <si>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</si>
  <si>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</si>
  <si>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</si>
  <si>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</si>
  <si>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</si>
  <si>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</si>
  <si>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</si>
  <si>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</si>
  <si>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</si>
  <si>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</si>
  <si>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</si>
  <si>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</si>
  <si>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</si>
  <si>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</si>
  <si>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</si>
  <si>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</si>
  <si>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</si>
  <si>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</si>
  <si>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</si>
  <si>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</si>
  <si>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</si>
  <si>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</si>
  <si>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</si>
  <si>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</si>
  <si>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</si>
  <si>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</si>
  <si>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</si>
  <si>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</si>
  <si>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</si>
  <si>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</si>
  <si>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</si>
  <si>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</si>
  <si>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</si>
  <si>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</si>
  <si>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</si>
  <si>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</si>
  <si>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</si>
  <si>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</si>
  <si>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</si>
  <si>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</si>
  <si>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</si>
  <si>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</si>
  <si>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</si>
  <si>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</si>
  <si>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</si>
  <si>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</si>
  <si>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</si>
  <si>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</si>
  <si>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</si>
  <si>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</si>
  <si>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</si>
  <si>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</si>
  <si>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</si>
  <si>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</si>
  <si>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</si>
  <si>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</si>
  <si>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</si>
  <si>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</si>
  <si>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</si>
  <si>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</si>
  <si>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</si>
  <si>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</si>
  <si>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</si>
  <si>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</si>
  <si>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</si>
  <si>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</si>
  <si>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</si>
  <si>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</si>
  <si>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</si>
  <si>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</si>
  <si>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</si>
  <si>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</si>
  <si>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</si>
  <si>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</si>
  <si>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</si>
  <si>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</si>
  <si>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</si>
  <si>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</si>
  <si>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</si>
  <si>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</si>
  <si>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</si>
  <si>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</si>
  <si>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</si>
  <si>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</si>
  <si>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</si>
  <si>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</si>
  <si>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</si>
  <si>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</si>
  <si>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</si>
  <si>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</si>
  <si>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</si>
  <si>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</si>
  <si>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</si>
  <si>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</si>
  <si>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</si>
  <si>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</si>
  <si>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</si>
  <si>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</si>
  <si>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</si>
  <si>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</si>
  <si>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</si>
  <si>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</si>
  <si>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</si>
  <si>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</si>
  <si>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</si>
  <si>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</si>
  <si>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</si>
  <si>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</si>
  <si>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</si>
  <si>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</si>
  <si>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</si>
  <si>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</si>
  <si>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</si>
  <si>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</si>
  <si>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</si>
  <si>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</si>
  <si>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</si>
  <si>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</si>
  <si>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</si>
  <si>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</si>
  <si>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</si>
  <si>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</si>
  <si>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</si>
  <si>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</si>
  <si>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</si>
  <si>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</si>
  <si>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</si>
  <si>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</si>
  <si>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</si>
  <si>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</si>
  <si>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</si>
  <si>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</si>
  <si>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</si>
  <si>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</si>
  <si>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</si>
  <si>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</si>
  <si>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</si>
  <si>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</si>
  <si>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</si>
  <si>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</si>
  <si>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</si>
  <si>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</si>
  <si>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</si>
  <si>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</si>
  <si>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</si>
  <si>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</si>
  <si>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</si>
  <si>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</si>
  <si>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</si>
  <si>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</si>
  <si>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</si>
  <si>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</si>
  <si>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</si>
  <si>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</si>
  <si>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</si>
  <si>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</si>
  <si>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</si>
  <si>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</si>
  <si>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</si>
  <si>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</si>
  <si>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</si>
  <si>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</si>
  <si>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</si>
  <si>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</si>
  <si>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</si>
  <si>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</si>
  <si>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</si>
  <si>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</si>
  <si>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</si>
  <si>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</si>
  <si>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</si>
  <si>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</si>
  <si>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</si>
  <si>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</si>
  <si>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</si>
  <si>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</si>
  <si>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</si>
  <si>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</si>
  <si>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</si>
  <si>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</si>
  <si>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</si>
  <si>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</si>
  <si>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</si>
  <si>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</si>
  <si>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</si>
  <si>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</si>
  <si>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</si>
  <si>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</si>
  <si>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</si>
  <si>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</si>
  <si>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</si>
  <si>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</si>
  <si>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</si>
  <si>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</si>
  <si>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</si>
  <si>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</si>
  <si>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</si>
  <si>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</si>
  <si>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</si>
  <si>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</si>
  <si>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</si>
  <si>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</si>
  <si>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</si>
  <si>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</si>
  <si>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</si>
  <si>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</si>
  <si>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</si>
  <si>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</si>
  <si>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</si>
  <si>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</si>
  <si>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</si>
  <si>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</si>
  <si>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</si>
  <si>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</si>
  <si>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</si>
  <si>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</si>
  <si>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</si>
  <si>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</si>
  <si>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</si>
  <si>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</si>
  <si>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</si>
  <si>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</si>
  <si>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</si>
  <si>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</si>
  <si>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</si>
  <si>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</si>
  <si>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</si>
  <si>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</si>
  <si>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</si>
  <si>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</si>
  <si>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</si>
  <si>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</si>
  <si>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</si>
  <si>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</si>
  <si>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</si>
  <si>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</si>
  <si>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</si>
  <si>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</si>
  <si>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</si>
  <si>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</si>
  <si>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</si>
  <si>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</si>
  <si>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</si>
  <si>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</si>
  <si>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</si>
  <si>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</si>
  <si>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</si>
  <si>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</si>
  <si>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</si>
  <si>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</si>
  <si>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</si>
  <si>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</si>
  <si>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</si>
  <si>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</si>
  <si>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</si>
  <si>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</si>
  <si>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</si>
  <si>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</si>
  <si>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</si>
  <si>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</si>
  <si>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</si>
  <si>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</si>
  <si>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</si>
  <si>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</si>
  <si>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</si>
  <si>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</si>
  <si>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</si>
  <si>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</si>
  <si>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</si>
  <si>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</si>
  <si>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</si>
  <si>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</si>
  <si>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</si>
  <si>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</si>
  <si>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</si>
  <si>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</si>
  <si>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</si>
  <si>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</si>
  <si>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</si>
  <si>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</si>
  <si>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</si>
  <si>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</si>
  <si>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</si>
  <si>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</si>
  <si>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</si>
  <si>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</si>
  <si>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</si>
  <si>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</si>
  <si>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</si>
  <si>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</si>
  <si>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</si>
  <si>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</si>
  <si>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</si>
  <si>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</si>
  <si>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</si>
  <si>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</si>
  <si>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</si>
  <si>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</si>
  <si>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</si>
  <si>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</si>
  <si>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</si>
  <si>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</si>
  <si>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</si>
  <si>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</si>
  <si>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</si>
  <si>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</si>
  <si>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</si>
  <si>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</si>
  <si>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</si>
  <si>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</si>
  <si>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</si>
  <si>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</si>
  <si>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</si>
  <si>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</si>
  <si>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</si>
  <si>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</si>
  <si>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</si>
  <si>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</si>
  <si>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</si>
  <si>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</si>
  <si>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</si>
  <si>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</si>
  <si>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</si>
  <si>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</si>
  <si>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</si>
  <si>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</si>
  <si>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</si>
  <si>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</si>
  <si>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</si>
  <si>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</si>
  <si>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</si>
  <si>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</si>
  <si>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</si>
  <si>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</si>
  <si>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</si>
  <si>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</si>
  <si>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</si>
  <si>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</si>
  <si>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</si>
  <si>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</si>
  <si>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</si>
  <si>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</si>
  <si>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</si>
  <si>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</si>
  <si>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</si>
  <si>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</si>
  <si>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</si>
  <si>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</si>
  <si>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</si>
  <si>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</si>
  <si>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</si>
  <si>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</si>
  <si>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</si>
  <si>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</si>
  <si>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</si>
  <si>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</si>
  <si>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</si>
  <si>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</si>
  <si>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</si>
  <si>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</si>
  <si>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</si>
  <si>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</si>
  <si>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</si>
  <si>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</si>
  <si>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</si>
  <si>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</si>
  <si>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</si>
  <si>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</si>
  <si>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</si>
  <si>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</si>
  <si>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</si>
  <si>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</si>
  <si>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</si>
  <si>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</si>
  <si>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</si>
  <si>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</si>
  <si>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</si>
  <si>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</si>
  <si>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</si>
  <si>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</si>
  <si>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</si>
  <si>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</si>
  <si>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</si>
  <si>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</si>
  <si>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</si>
  <si>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</si>
  <si>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</si>
  <si>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</si>
  <si>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</si>
  <si>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</si>
  <si>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</si>
  <si>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</si>
  <si>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</si>
  <si>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</si>
  <si>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</si>
  <si>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</si>
  <si>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</si>
  <si>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</si>
  <si>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</si>
  <si>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</si>
  <si>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</si>
  <si>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</si>
  <si>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</si>
  <si>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</si>
  <si>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</si>
  <si>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</si>
  <si>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</si>
  <si>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</si>
  <si>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</si>
  <si>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</si>
  <si>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</si>
  <si>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</si>
  <si>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</si>
  <si>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</si>
  <si>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</si>
  <si>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</si>
  <si>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</si>
  <si>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</si>
  <si>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</si>
  <si>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</si>
  <si>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</si>
  <si>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</si>
  <si>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</si>
  <si>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</si>
  <si>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</si>
  <si>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</si>
  <si>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</si>
  <si>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</si>
  <si>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</si>
  <si>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</si>
  <si>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</si>
  <si>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</si>
  <si>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</si>
  <si>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</si>
  <si>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</si>
  <si>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</si>
  <si>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</si>
  <si>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</si>
  <si>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</si>
  <si>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</si>
  <si>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</si>
  <si>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</si>
  <si>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</si>
  <si>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</si>
  <si>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</si>
  <si>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</si>
  <si>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</si>
  <si>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</si>
  <si>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</si>
  <si>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</si>
  <si>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</si>
  <si>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</si>
  <si>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</si>
  <si>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</si>
  <si>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</si>
  <si>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</si>
  <si>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</si>
  <si>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</si>
  <si>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</si>
  <si>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</si>
  <si>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</si>
  <si>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</si>
  <si>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</si>
  <si>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</si>
  <si>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</si>
  <si>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</si>
  <si>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</si>
  <si>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</si>
  <si>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</si>
  <si>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</si>
  <si>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</si>
  <si>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</si>
  <si>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</si>
  <si>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</si>
  <si>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</si>
  <si>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</si>
  <si>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</si>
  <si>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</si>
  <si>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</si>
  <si>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</si>
  <si>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</si>
  <si>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</si>
  <si>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</si>
  <si>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</si>
  <si>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</si>
  <si>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</si>
  <si>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</si>
  <si>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</si>
  <si>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</si>
  <si>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</si>
  <si>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</si>
  <si>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</si>
  <si>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</si>
  <si>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</si>
  <si>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</si>
  <si>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</si>
  <si>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</si>
  <si>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</si>
  <si>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</si>
  <si>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</si>
  <si>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</si>
  <si>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</si>
  <si>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</si>
  <si>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</si>
  <si>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</si>
  <si>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</si>
  <si>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</si>
  <si>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</si>
  <si>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</si>
  <si>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</si>
  <si>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</si>
  <si>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</si>
  <si>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</si>
  <si>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</si>
  <si>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</si>
  <si>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</si>
  <si>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</si>
  <si>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</si>
  <si>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</si>
  <si>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</si>
  <si>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</si>
  <si>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</si>
  <si>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</si>
  <si>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</si>
  <si>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</si>
  <si>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</si>
  <si>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</si>
  <si>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</si>
  <si>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</si>
  <si>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</si>
  <si>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</si>
  <si>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</si>
  <si>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</si>
  <si>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</si>
  <si>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</si>
  <si>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</si>
  <si>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</si>
  <si>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</si>
  <si>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</si>
  <si>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</si>
  <si>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</si>
  <si>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</si>
  <si>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</si>
  <si>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</si>
  <si>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</si>
  <si>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</si>
  <si>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</si>
  <si>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</si>
  <si>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</si>
  <si>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</si>
  <si>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</si>
  <si>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</si>
  <si>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</si>
  <si>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</si>
  <si>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</si>
  <si>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</si>
  <si>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</si>
  <si>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</si>
  <si>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</si>
  <si>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</si>
  <si>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</si>
  <si>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</si>
  <si>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</si>
  <si>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</si>
  <si>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</si>
  <si>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</si>
  <si>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</si>
  <si>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</si>
  <si>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</si>
  <si>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</si>
  <si>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</si>
  <si>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</si>
  <si>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</si>
  <si>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</si>
  <si>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</si>
  <si>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</si>
  <si>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</si>
  <si>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</si>
  <si>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</si>
  <si>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</si>
  <si>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</si>
  <si>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</si>
  <si>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</si>
  <si>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</si>
  <si>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</si>
  <si>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</si>
  <si>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</si>
  <si>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</si>
  <si>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</si>
  <si>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</si>
  <si>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</si>
  <si>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</si>
  <si>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</si>
  <si>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</si>
  <si>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</si>
  <si>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</si>
  <si>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</si>
  <si>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</si>
  <si>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</si>
  <si>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</si>
  <si>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</si>
  <si>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</si>
  <si>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</si>
  <si>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</si>
  <si>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</si>
  <si>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</si>
  <si>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</si>
  <si>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</si>
  <si>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</si>
  <si>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</si>
  <si>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</si>
  <si>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</si>
  <si>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</si>
  <si>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</si>
  <si>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</si>
  <si>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</si>
  <si>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</si>
  <si>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</si>
  <si>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</si>
  <si>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</si>
  <si>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</si>
  <si>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</si>
  <si>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</si>
  <si>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</si>
  <si>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</si>
  <si>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</si>
  <si>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</si>
  <si>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</si>
  <si>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</si>
  <si>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</si>
  <si>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</si>
  <si>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</si>
  <si>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</si>
  <si>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</si>
  <si>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</si>
  <si>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</si>
  <si>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</si>
  <si>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</si>
  <si>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</si>
  <si>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</si>
  <si>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</si>
  <si>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</si>
  <si>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</si>
  <si>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</si>
  <si>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</si>
  <si>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</si>
  <si>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</si>
  <si>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</si>
  <si>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</si>
  <si>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</si>
  <si>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</si>
  <si>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</si>
  <si>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</si>
  <si>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</si>
  <si>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</si>
  <si>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</si>
  <si>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</si>
  <si>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</si>
  <si>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</si>
  <si>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</si>
  <si>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</si>
  <si>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</si>
  <si>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</si>
  <si>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</si>
  <si>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</si>
  <si>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</si>
  <si>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</si>
  <si>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</si>
  <si>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</si>
  <si>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</si>
  <si>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</si>
  <si>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</si>
  <si>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</si>
  <si>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</si>
  <si>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</si>
  <si>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</si>
  <si>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</si>
  <si>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</si>
  <si>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</si>
  <si>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</si>
  <si>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</si>
  <si>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</si>
  <si>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</si>
  <si>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</si>
  <si>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</si>
  <si>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</si>
  <si>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</si>
  <si>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</si>
  <si>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</si>
  <si>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</si>
  <si>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</si>
  <si>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</si>
  <si>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</si>
  <si>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</si>
  <si>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</si>
  <si>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</si>
  <si>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</si>
  <si>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</si>
  <si>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</si>
  <si>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</si>
  <si>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</si>
  <si>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</si>
  <si>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</si>
  <si>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</si>
  <si>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</si>
  <si>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</si>
  <si>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</si>
  <si>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</si>
  <si>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</si>
  <si>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</si>
  <si>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</si>
  <si>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</si>
  <si>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</si>
  <si>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</si>
  <si>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</si>
  <si>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</si>
  <si>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</si>
  <si>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</si>
  <si>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</si>
  <si>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</si>
  <si>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</si>
  <si>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</si>
  <si>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</si>
  <si>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</si>
  <si>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</si>
  <si>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</si>
  <si>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</si>
  <si>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</si>
  <si>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</si>
  <si>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</si>
  <si>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</si>
  <si>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</si>
  <si>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</si>
  <si>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</si>
  <si>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</si>
  <si>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</si>
  <si>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</si>
  <si>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</si>
  <si>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</si>
  <si>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</si>
  <si>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</si>
  <si>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</si>
  <si>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</si>
  <si>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</si>
  <si>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</si>
  <si>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</si>
  <si>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</si>
  <si>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</si>
  <si>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</si>
  <si>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</si>
  <si>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</si>
  <si>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</si>
  <si>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</si>
  <si>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</si>
  <si>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</si>
  <si>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</si>
  <si>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</si>
  <si>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</si>
  <si>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</si>
  <si>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</si>
  <si>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</si>
  <si>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</si>
  <si>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</si>
  <si>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</si>
  <si>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</si>
  <si>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</si>
  <si>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</si>
  <si>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</si>
  <si>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</si>
  <si>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</si>
  <si>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</si>
  <si>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</si>
  <si>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</si>
  <si>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</si>
  <si>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</si>
  <si>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</si>
  <si>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</si>
  <si>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</si>
  <si>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</si>
  <si>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</si>
  <si>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</si>
  <si>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</si>
  <si>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</si>
  <si>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</si>
  <si>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</si>
  <si>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</si>
  <si>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</si>
  <si>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</si>
  <si>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</si>
  <si>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</si>
  <si>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</si>
  <si>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</si>
  <si>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</si>
  <si>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</si>
  <si>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</si>
  <si>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</si>
  <si>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</si>
  <si>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</si>
  <si>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</si>
  <si>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</si>
  <si>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</si>
  <si>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</si>
  <si>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</si>
  <si>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</si>
  <si>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</si>
  <si>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</si>
  <si>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</si>
  <si>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</si>
  <si>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</si>
  <si>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</si>
  <si>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</si>
  <si>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</si>
  <si>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</si>
  <si>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</si>
  <si>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</si>
  <si>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</si>
  <si>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</si>
  <si>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</si>
  <si>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</si>
  <si>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</si>
  <si>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</si>
  <si>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</si>
  <si>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</si>
  <si>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</si>
  <si>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</si>
  <si>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</si>
  <si>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</si>
  <si>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</si>
  <si>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</si>
  <si>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</si>
  <si>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</si>
  <si>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</si>
  <si>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</si>
  <si>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</si>
  <si>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</si>
  <si>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</si>
  <si>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</si>
  <si>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</si>
  <si>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</si>
  <si>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</si>
  <si>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</si>
  <si>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</si>
  <si>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</si>
  <si>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</si>
  <si>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</si>
  <si>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</si>
  <si>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</si>
  <si>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</si>
  <si>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</si>
  <si>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</si>
  <si>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</si>
  <si>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</si>
  <si>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</si>
  <si>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</si>
  <si>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</si>
  <si>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</si>
  <si>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</si>
  <si>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</si>
  <si>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</si>
  <si>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</si>
  <si>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</si>
  <si>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</si>
  <si>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</si>
  <si>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</si>
  <si>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</si>
  <si>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</si>
  <si>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</si>
  <si>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</si>
  <si>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</si>
  <si>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</si>
  <si>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</si>
  <si>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</si>
  <si>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</si>
  <si>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</si>
  <si>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</si>
  <si>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</si>
  <si>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</si>
  <si>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</si>
  <si>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</si>
  <si>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</si>
  <si>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</si>
  <si>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</si>
  <si>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</si>
  <si>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</si>
  <si>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</si>
  <si>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</si>
  <si>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</si>
  <si>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</si>
  <si>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</si>
  <si>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</si>
  <si>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</si>
  <si>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</si>
  <si>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</si>
  <si>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</si>
  <si>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</si>
  <si>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</si>
  <si>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</si>
  <si>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</si>
  <si>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</si>
  <si>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</si>
  <si>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</si>
  <si>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</si>
  <si>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</si>
  <si>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</si>
  <si>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</si>
  <si>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</si>
  <si>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</si>
  <si>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</si>
  <si>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</si>
  <si>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</si>
  <si>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</si>
  <si>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</si>
  <si>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</si>
  <si>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</si>
  <si>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</si>
  <si>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</si>
  <si>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</si>
  <si>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</si>
  <si>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</si>
  <si>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</si>
  <si>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</si>
  <si>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</si>
  <si>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</si>
  <si>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</si>
  <si>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</si>
  <si>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</si>
  <si>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</si>
  <si>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</si>
  <si>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</si>
  <si>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</si>
  <si>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</si>
  <si>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</si>
  <si>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</si>
  <si>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</si>
  <si>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</si>
  <si>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</si>
  <si>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</si>
  <si>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</si>
  <si>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</si>
  <si>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</si>
  <si>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</si>
  <si>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</si>
  <si>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</si>
  <si>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</si>
  <si>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</si>
  <si>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</si>
  <si>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</si>
  <si>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</si>
  <si>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</si>
  <si>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</si>
  <si>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</si>
  <si>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</si>
  <si>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</si>
  <si>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</si>
  <si>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</si>
  <si>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</si>
  <si>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</si>
  <si>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</si>
  <si>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</si>
  <si>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</si>
  <si>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</si>
  <si>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</si>
  <si>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</si>
  <si>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</si>
  <si>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</si>
  <si>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</si>
  <si>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</si>
  <si>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</si>
  <si>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</si>
  <si>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</si>
  <si>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</si>
  <si>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</si>
  <si>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</si>
  <si>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</si>
  <si>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</si>
  <si>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</si>
  <si>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</si>
  <si>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</si>
  <si>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</si>
  <si>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</si>
  <si>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</si>
  <si>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</si>
  <si>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</si>
  <si>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</si>
  <si>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</si>
  <si>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</si>
  <si>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</si>
  <si>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</si>
  <si>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</si>
  <si>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</si>
  <si>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</si>
  <si>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</si>
  <si>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</si>
  <si>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</si>
  <si>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</si>
  <si>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</si>
  <si>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</si>
  <si>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</si>
  <si>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</si>
  <si>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</si>
  <si>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</si>
  <si>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</si>
  <si>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</si>
  <si>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</si>
  <si>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</si>
  <si>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</si>
  <si>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</si>
  <si>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</si>
  <si>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</si>
  <si>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</si>
  <si>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</si>
  <si>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</si>
  <si>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</si>
  <si>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</si>
  <si>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</si>
  <si>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</si>
  <si>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</si>
  <si>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</si>
  <si>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</si>
  <si>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</si>
  <si>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</si>
  <si>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</si>
  <si>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</si>
  <si>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</si>
  <si>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</si>
  <si>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</si>
  <si>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</si>
  <si>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</si>
  <si>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</si>
  <si>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</si>
  <si>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</si>
  <si>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</si>
  <si>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</si>
  <si>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</si>
  <si>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</si>
  <si>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</si>
  <si>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</si>
  <si>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</si>
  <si>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</si>
  <si>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</si>
  <si>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</si>
  <si>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</si>
  <si>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</si>
  <si>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</si>
  <si>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</si>
  <si>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</si>
  <si>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</si>
  <si>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</si>
  <si>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</si>
  <si>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</si>
  <si>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</si>
  <si>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</si>
  <si>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</si>
  <si>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</si>
  <si>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</si>
  <si>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</si>
  <si>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</si>
  <si>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</si>
  <si>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</si>
  <si>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</si>
  <si>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</si>
  <si>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</si>
  <si>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</si>
  <si>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</si>
  <si>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</si>
  <si>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</si>
  <si>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</si>
  <si>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</si>
  <si>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</si>
  <si>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</si>
  <si>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</si>
  <si>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</si>
  <si>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</si>
  <si>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</si>
  <si>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</si>
  <si>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</si>
  <si>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</si>
  <si>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</si>
  <si>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</si>
  <si>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</si>
  <si>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</si>
  <si>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</si>
  <si>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</si>
  <si>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</si>
  <si>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</si>
  <si>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</si>
  <si>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</si>
  <si>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</si>
  <si>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</si>
  <si>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</si>
  <si>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</si>
  <si>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</si>
  <si>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</si>
  <si>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</si>
  <si>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</si>
  <si>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</si>
  <si>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</si>
  <si>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</si>
  <si>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</si>
  <si>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</si>
  <si>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</si>
  <si>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</si>
  <si>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</si>
  <si>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</si>
  <si>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</si>
  <si>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</si>
  <si>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</si>
  <si>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</si>
  <si>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</si>
  <si>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</si>
  <si>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</si>
  <si>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</si>
  <si>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</si>
  <si>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</si>
  <si>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</si>
  <si>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</si>
  <si>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</si>
  <si>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</si>
  <si>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</si>
  <si>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</si>
  <si>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</si>
  <si>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</si>
  <si>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</si>
  <si>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</si>
  <si>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</si>
  <si>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</si>
  <si>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</si>
  <si>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</si>
  <si>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</si>
  <si>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</si>
  <si>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</si>
  <si>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</si>
  <si>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</si>
  <si>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</si>
  <si>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</si>
  <si>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</si>
  <si>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</si>
  <si>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</si>
  <si>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</si>
  <si>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</si>
  <si>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</si>
  <si>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</si>
  <si>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</si>
  <si>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</si>
  <si>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</si>
  <si>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</si>
  <si>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</si>
  <si>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</si>
  <si>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</si>
  <si>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</si>
  <si>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</si>
  <si>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</si>
  <si>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</si>
  <si>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</si>
  <si>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</si>
  <si>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</si>
  <si>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</si>
  <si>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</si>
  <si>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</si>
  <si>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</si>
  <si>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</si>
  <si>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</si>
  <si>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</si>
  <si>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</si>
  <si>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</si>
  <si>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</si>
  <si>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</si>
  <si>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</si>
  <si>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</si>
  <si>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</si>
  <si>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</si>
  <si>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</si>
  <si>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</si>
  <si>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</si>
  <si>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</si>
  <si>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</si>
  <si>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</si>
  <si>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</si>
  <si>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</si>
  <si>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</si>
  <si>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</si>
  <si>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</si>
  <si>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</si>
  <si>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</si>
  <si>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</si>
  <si>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</si>
  <si>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</si>
  <si>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</si>
  <si>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</si>
  <si>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</si>
  <si>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</si>
  <si>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</si>
  <si>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</si>
  <si>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</si>
  <si>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</si>
  <si>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</si>
  <si>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</si>
  <si>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</si>
  <si>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</si>
  <si>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</si>
  <si>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</si>
  <si>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</si>
  <si>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</si>
  <si>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</si>
  <si>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</si>
  <si>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</si>
  <si>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</si>
  <si>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</si>
  <si>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</si>
  <si>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</si>
  <si>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</si>
  <si>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</si>
  <si>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</si>
  <si>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</si>
  <si>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</si>
  <si>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</si>
  <si>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</si>
  <si>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</si>
  <si>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</si>
  <si>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</si>
  <si>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</si>
  <si>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</si>
  <si>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</si>
  <si>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</si>
  <si>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</si>
  <si>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</si>
  <si>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</si>
  <si>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</si>
  <si>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</si>
  <si>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</si>
  <si>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</si>
  <si>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</si>
  <si>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</si>
  <si>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</si>
  <si>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</si>
  <si>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</si>
  <si>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</si>
  <si>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</si>
  <si>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</si>
  <si>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</si>
  <si>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</si>
  <si>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</si>
  <si>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</si>
  <si>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</si>
  <si>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</si>
  <si>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</si>
  <si>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</si>
  <si>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</si>
  <si>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</si>
  <si>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</si>
  <si>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</si>
  <si>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</si>
  <si>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</si>
  <si>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</si>
  <si>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</si>
  <si>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</si>
  <si>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</si>
  <si>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</si>
  <si>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</si>
  <si>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</si>
  <si>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</si>
  <si>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</si>
  <si>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</si>
  <si>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</si>
  <si>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</si>
  <si>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</si>
  <si>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</si>
  <si>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</si>
  <si>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</si>
  <si>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</si>
  <si>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</si>
  <si>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</si>
  <si>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</si>
  <si>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</si>
  <si>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</si>
  <si>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</si>
  <si>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</si>
  <si>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</si>
  <si>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</si>
  <si>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</si>
  <si>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</si>
  <si>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</si>
  <si>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</si>
  <si>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</si>
  <si>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</si>
  <si>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</si>
  <si>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</si>
  <si>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</si>
  <si>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</si>
  <si>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</si>
  <si>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</si>
  <si>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</si>
  <si>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</si>
  <si>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</si>
  <si>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</si>
  <si>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</si>
  <si>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</si>
  <si>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</si>
  <si>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</si>
  <si>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</si>
  <si>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</si>
  <si>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</si>
  <si>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</si>
  <si>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</si>
  <si>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</si>
  <si>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</si>
  <si>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</si>
  <si>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</si>
  <si>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</si>
  <si>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</si>
  <si>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</si>
  <si>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</si>
  <si>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</si>
  <si>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</si>
  <si>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</si>
  <si>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</si>
  <si>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</si>
  <si>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</si>
  <si>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</si>
  <si>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</si>
  <si>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</si>
  <si>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</si>
  <si>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</si>
  <si>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</si>
  <si>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</si>
  <si>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</si>
  <si>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</si>
  <si>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</si>
  <si>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</si>
  <si>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</si>
  <si>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</si>
  <si>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</si>
  <si>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</si>
  <si>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</si>
  <si>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</si>
  <si>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</si>
  <si>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</si>
  <si>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</si>
  <si>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</si>
  <si>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</si>
  <si>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</si>
  <si>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</si>
  <si>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</si>
  <si>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</si>
  <si>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</si>
  <si>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</si>
  <si>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</si>
  <si>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</si>
  <si>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</si>
  <si>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</si>
  <si>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</si>
  <si>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</si>
  <si>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</si>
  <si>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</si>
  <si>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</si>
  <si>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</si>
  <si>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</si>
  <si>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</si>
  <si>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</si>
  <si>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</si>
  <si>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</si>
  <si>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</si>
  <si>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</si>
  <si>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</si>
  <si>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</si>
  <si>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</si>
  <si>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</si>
  <si>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</si>
  <si>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</si>
  <si>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</si>
  <si>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</si>
  <si>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</si>
  <si>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</si>
  <si>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</si>
  <si>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</si>
  <si>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</si>
  <si>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</si>
  <si>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</si>
  <si>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</si>
  <si>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</si>
  <si>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</si>
  <si>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</si>
  <si>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</si>
  <si>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</si>
  <si>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</si>
  <si>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</si>
  <si>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</si>
  <si>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</si>
  <si>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</si>
  <si>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</si>
  <si>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</si>
  <si>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</si>
  <si>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</si>
  <si>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</si>
  <si>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</si>
  <si>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</si>
  <si>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</si>
  <si>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</si>
  <si>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</si>
  <si>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</si>
  <si>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</si>
  <si>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</si>
  <si>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</si>
  <si>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</si>
  <si>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</si>
  <si>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</si>
  <si>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</si>
  <si>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</si>
  <si>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</si>
  <si>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</si>
  <si>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</si>
  <si>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</si>
  <si>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</si>
  <si>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</si>
  <si>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</si>
  <si>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</si>
  <si>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</si>
  <si>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</si>
  <si>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</si>
  <si>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</si>
  <si>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</si>
  <si>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</si>
  <si>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</si>
  <si>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</si>
  <si>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</si>
  <si>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</si>
  <si>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</si>
  <si>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</si>
  <si>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</si>
  <si>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</si>
  <si>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</si>
  <si>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</si>
  <si>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</si>
  <si>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</si>
  <si>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</si>
  <si>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</si>
  <si>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</si>
  <si>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</si>
  <si>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</si>
  <si>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</si>
  <si>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</si>
  <si>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</si>
  <si>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</si>
  <si>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</si>
  <si>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</si>
  <si>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</si>
  <si>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</si>
  <si>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</si>
  <si>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</si>
  <si>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</si>
  <si>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</si>
  <si>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</si>
  <si>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</si>
  <si>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</si>
  <si>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</si>
  <si>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</si>
  <si>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</si>
  <si>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</si>
  <si>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</si>
  <si>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</si>
  <si>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</si>
  <si>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</si>
  <si>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</si>
  <si>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</si>
  <si>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</si>
  <si>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</si>
  <si>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</si>
  <si>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</si>
  <si>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</si>
  <si>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</si>
  <si>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</si>
  <si>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</si>
  <si>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</si>
  <si>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</si>
  <si>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</si>
  <si>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</si>
  <si>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</si>
  <si>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</si>
  <si>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</si>
  <si>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</si>
  <si>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</si>
  <si>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</si>
  <si>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</si>
  <si>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</si>
  <si>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</si>
  <si>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</si>
  <si>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</si>
  <si>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</si>
  <si>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</si>
  <si>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</si>
  <si>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</si>
  <si>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</si>
  <si>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</si>
  <si>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</si>
  <si>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</si>
  <si>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</si>
  <si>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</si>
  <si>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</si>
  <si>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</si>
  <si>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</si>
  <si>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</si>
  <si>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</si>
  <si>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</si>
  <si>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</si>
  <si>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</si>
  <si>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</si>
  <si>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</si>
  <si>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</si>
  <si>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</si>
  <si>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</si>
  <si>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</si>
  <si>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</si>
  <si>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</si>
  <si>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</si>
  <si>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</si>
  <si>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</si>
  <si>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</si>
  <si>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</si>
  <si>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</si>
  <si>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</si>
  <si>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</si>
  <si>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</si>
  <si>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</si>
  <si>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</si>
  <si>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</si>
  <si>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</si>
  <si>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</si>
  <si>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</si>
  <si>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</si>
  <si>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</si>
  <si>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</si>
  <si>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</si>
  <si>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</si>
  <si>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</si>
  <si>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</si>
  <si>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</si>
  <si>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</si>
  <si>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</si>
  <si>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</si>
  <si>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</si>
  <si>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</si>
  <si>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</si>
  <si>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</si>
  <si>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</si>
  <si>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</si>
  <si>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</si>
  <si>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</si>
  <si>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</si>
  <si>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</si>
  <si>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</si>
  <si>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</si>
  <si>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</si>
  <si>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</si>
  <si>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</si>
  <si>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</si>
  <si>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</si>
  <si>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</si>
  <si>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</si>
  <si>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</si>
  <si>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</si>
  <si>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</si>
  <si>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</si>
  <si>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</si>
  <si>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</si>
  <si>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</si>
  <si>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</si>
  <si>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</si>
  <si>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</si>
  <si>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</si>
  <si>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</si>
  <si>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</si>
  <si>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</si>
  <si>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</si>
  <si>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</si>
  <si>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</si>
  <si>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</si>
  <si>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</si>
  <si>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</si>
  <si>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</si>
  <si>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</si>
  <si>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</si>
  <si>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</si>
  <si>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</si>
  <si>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</si>
  <si>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</si>
  <si>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</si>
  <si>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</si>
  <si>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</si>
  <si>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</si>
  <si>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</si>
  <si>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</si>
  <si>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</si>
  <si>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</si>
  <si>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</si>
  <si>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</si>
  <si>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</si>
  <si>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</si>
  <si>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</si>
  <si>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</si>
  <si>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</si>
  <si>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</si>
  <si>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</si>
  <si>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</si>
  <si>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</si>
  <si>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</si>
  <si>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</si>
  <si>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</si>
  <si>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</si>
  <si>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</si>
  <si>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</si>
  <si>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</si>
  <si>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</si>
  <si>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</si>
  <si>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</si>
  <si>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</si>
  <si>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</si>
  <si>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</si>
  <si>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</si>
  <si>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</si>
  <si>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</si>
  <si>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</si>
  <si>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</si>
  <si>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</si>
  <si>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</si>
  <si>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</si>
  <si>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</si>
  <si>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</si>
  <si>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</si>
  <si>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</si>
  <si>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</si>
  <si>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</si>
  <si>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</si>
  <si>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</si>
  <si>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</si>
  <si>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</si>
  <si>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</si>
  <si>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</si>
  <si>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</si>
  <si>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</si>
  <si>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</si>
  <si>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</si>
  <si>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</si>
  <si>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</si>
  <si>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</si>
  <si>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</si>
  <si>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</si>
  <si>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</si>
  <si>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</si>
  <si>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</si>
  <si>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</si>
  <si>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</si>
  <si>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</si>
  <si>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</si>
  <si>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</si>
  <si>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</si>
  <si>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</si>
  <si>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</si>
  <si>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</si>
  <si>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</si>
  <si>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</si>
  <si>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</si>
  <si>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</si>
  <si>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</si>
  <si>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</si>
  <si>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</si>
  <si>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</si>
  <si>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</si>
  <si>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</si>
  <si>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</si>
  <si>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</si>
  <si>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</si>
  <si>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</si>
  <si>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</si>
  <si>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</si>
  <si>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</si>
  <si>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</si>
  <si>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</si>
  <si>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</si>
  <si>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</si>
  <si>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</si>
  <si>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</si>
  <si>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</si>
  <si>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</si>
  <si>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</si>
  <si>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</si>
  <si>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</si>
  <si>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</si>
  <si>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</si>
  <si>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</si>
  <si>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</si>
  <si>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</si>
  <si>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</si>
  <si>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</si>
  <si>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</si>
  <si>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</si>
  <si>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</si>
  <si>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</si>
  <si>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</si>
  <si>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</si>
  <si>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</si>
  <si>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</si>
  <si>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</si>
  <si>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</si>
  <si>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</si>
  <si>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</si>
  <si>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</si>
  <si>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</si>
  <si>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</si>
  <si>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</si>
  <si>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</si>
  <si>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</si>
  <si>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</si>
  <si>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</si>
  <si>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</si>
  <si>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</si>
  <si>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</si>
  <si>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</si>
  <si>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</si>
  <si>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</si>
  <si>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</si>
  <si>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</si>
  <si>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</si>
  <si>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</si>
  <si>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</si>
  <si>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</si>
  <si>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</si>
  <si>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</si>
  <si>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</si>
  <si>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</si>
  <si>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</si>
  <si>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</si>
  <si>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</si>
  <si>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</si>
  <si>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</si>
  <si>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</si>
  <si>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</si>
  <si>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</si>
  <si>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</si>
  <si>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</si>
  <si>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</si>
  <si>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</si>
  <si>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</si>
  <si>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</si>
  <si>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</si>
  <si>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</si>
  <si>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</si>
  <si>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</si>
  <si>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</si>
  <si>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</si>
  <si>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</si>
  <si>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</si>
  <si>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</si>
  <si>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</si>
  <si>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</si>
  <si>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</si>
  <si>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</si>
  <si>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</si>
  <si>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</si>
  <si>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</si>
  <si>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</si>
  <si>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</si>
  <si>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</si>
  <si>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</si>
  <si>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</si>
  <si>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</si>
  <si>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</si>
  <si>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</si>
  <si>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</si>
  <si>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</si>
  <si>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</si>
  <si>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</si>
  <si>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</si>
  <si>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</si>
  <si>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</si>
  <si>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</si>
  <si>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</si>
  <si>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</si>
  <si>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</si>
  <si>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</si>
  <si>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</si>
  <si>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</si>
  <si>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</si>
  <si>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</si>
  <si>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</si>
  <si>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</si>
  <si>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</si>
  <si>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</si>
  <si>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</si>
  <si>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</si>
  <si>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</si>
  <si>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</si>
  <si>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</si>
  <si>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</si>
  <si>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</si>
  <si>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</si>
  <si>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</si>
  <si>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</si>
  <si>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</si>
  <si>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</si>
  <si>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</si>
  <si>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</si>
  <si>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</si>
  <si>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</si>
  <si>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</si>
  <si>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</si>
  <si>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</si>
  <si>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</si>
  <si>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</si>
  <si>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</si>
  <si>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</si>
  <si>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</si>
  <si>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</si>
  <si>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</si>
  <si>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</si>
  <si>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</si>
  <si>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</si>
  <si>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</si>
  <si>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</si>
  <si>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</si>
  <si>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</si>
  <si>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</si>
  <si>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</si>
  <si>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</si>
  <si>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</si>
  <si>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</si>
  <si>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</si>
  <si>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</si>
  <si>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</si>
  <si>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</si>
  <si>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</si>
  <si>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</si>
  <si>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</si>
  <si>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</si>
  <si>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</si>
  <si>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</si>
  <si>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</si>
  <si>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</si>
  <si>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</si>
  <si>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</si>
  <si>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</si>
  <si>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</si>
  <si>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</si>
  <si>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</si>
  <si>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</si>
  <si>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</si>
  <si>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</si>
  <si>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</si>
  <si>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</si>
  <si>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</si>
  <si>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</si>
  <si>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</si>
  <si>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</si>
  <si>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</si>
  <si>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</si>
  <si>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</si>
  <si>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</si>
  <si>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</si>
  <si>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</si>
  <si>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</si>
  <si>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</si>
  <si>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</si>
  <si>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</si>
  <si>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</si>
  <si>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</si>
  <si>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</si>
  <si>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</si>
  <si>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</si>
  <si>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</si>
  <si>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</si>
  <si>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</si>
  <si>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</si>
  <si>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</si>
  <si>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</si>
  <si>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</si>
  <si>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</si>
  <si>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</si>
  <si>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</si>
  <si>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</si>
  <si>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</si>
  <si>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</si>
  <si>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</si>
  <si>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</si>
  <si>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</si>
  <si>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</si>
  <si>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</si>
  <si>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</si>
  <si>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</si>
  <si>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</si>
  <si>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</si>
  <si>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</si>
  <si>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</si>
  <si>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</si>
  <si>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</si>
  <si>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</si>
  <si>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</si>
  <si>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</si>
  <si>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</si>
  <si>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</si>
  <si>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</si>
  <si>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</si>
  <si>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</si>
  <si>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</si>
  <si>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</si>
  <si>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</si>
  <si>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</si>
  <si>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</si>
  <si>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</si>
  <si>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</si>
  <si>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</si>
  <si>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</si>
  <si>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</si>
  <si>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</si>
  <si>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</si>
  <si>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</si>
  <si>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</si>
  <si>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</si>
  <si>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</si>
  <si>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</si>
  <si>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</si>
  <si>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</si>
  <si>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</si>
  <si>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</si>
  <si>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</si>
  <si>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</si>
  <si>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</si>
  <si>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</si>
  <si>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</si>
  <si>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</si>
  <si>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</si>
  <si>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</si>
  <si>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</si>
  <si>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</si>
  <si>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</si>
  <si>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</si>
  <si>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</si>
  <si>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</si>
  <si>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</si>
  <si>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</si>
  <si>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</si>
  <si>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</si>
  <si>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</si>
  <si>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</si>
  <si>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</si>
  <si>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</si>
  <si>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</si>
  <si>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</si>
  <si>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</si>
  <si>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</si>
  <si>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</si>
  <si>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</si>
  <si>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</si>
  <si>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</si>
  <si>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</si>
  <si>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</si>
  <si>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</si>
  <si>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</si>
  <si>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</si>
  <si>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</si>
  <si>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</si>
  <si>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</si>
  <si>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</si>
  <si>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</si>
  <si>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</si>
  <si>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</si>
  <si>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</si>
  <si>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</si>
  <si>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</si>
  <si>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</si>
  <si>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</si>
  <si>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</si>
  <si>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</si>
  <si>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</si>
  <si>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</si>
  <si>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</si>
  <si>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</si>
  <si>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</si>
  <si>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</si>
  <si>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</si>
  <si>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</si>
  <si>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</si>
  <si>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</si>
  <si>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</si>
  <si>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</si>
  <si>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</si>
  <si>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</si>
  <si>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</si>
  <si>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</si>
  <si>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</si>
  <si>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</si>
  <si>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</si>
  <si>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</si>
  <si>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</si>
  <si>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</si>
  <si>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</si>
  <si>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</si>
  <si>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</si>
  <si>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</si>
  <si>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</si>
  <si>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</si>
  <si>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</si>
  <si>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</si>
  <si>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</si>
  <si>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</si>
  <si>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</si>
  <si>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</si>
  <si>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</si>
  <si>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</si>
  <si>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</si>
  <si>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</si>
  <si>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</si>
  <si>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</si>
  <si>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</si>
  <si>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</si>
  <si>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</si>
  <si>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</si>
  <si>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</si>
  <si>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</si>
  <si>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</si>
  <si>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</si>
  <si>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</si>
  <si>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</si>
  <si>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</si>
  <si>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</si>
  <si>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</si>
  <si>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</si>
  <si>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</si>
  <si>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</si>
  <si>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</si>
  <si>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</si>
  <si>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</si>
  <si>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</si>
  <si>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</si>
  <si>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</si>
  <si>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</si>
  <si>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</si>
  <si>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</si>
  <si>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</si>
  <si>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</si>
  <si>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</si>
  <si>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</si>
  <si>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</si>
  <si>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</si>
  <si>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</si>
  <si>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</si>
  <si>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</si>
  <si>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</si>
  <si>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</si>
  <si>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</si>
  <si>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</si>
  <si>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</si>
  <si>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</si>
  <si>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</si>
  <si>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</si>
  <si>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</si>
  <si>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</si>
  <si>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</si>
  <si>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</si>
  <si>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</si>
  <si>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</si>
  <si>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</si>
  <si>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</si>
  <si>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</si>
  <si>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</si>
  <si>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</si>
  <si>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</si>
  <si>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</si>
  <si>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</si>
  <si>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</si>
  <si>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</si>
  <si>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</si>
  <si>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</si>
  <si>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</si>
  <si>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</si>
  <si>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</si>
  <si>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</si>
  <si>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</si>
  <si>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</si>
  <si>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</si>
  <si>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</si>
  <si>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</si>
  <si>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</si>
  <si>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</si>
  <si>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</si>
  <si>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</si>
  <si>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</si>
  <si>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</si>
  <si>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</si>
  <si>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</si>
  <si>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</si>
  <si>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</si>
  <si>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</si>
  <si>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</si>
  <si>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</si>
  <si>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</si>
  <si>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</si>
  <si>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</si>
  <si>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</si>
  <si>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</si>
  <si>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</si>
  <si>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</si>
  <si>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</si>
  <si>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</si>
  <si>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</si>
  <si>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</si>
  <si>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</si>
  <si>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</si>
  <si>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</si>
  <si>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</si>
  <si>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</si>
  <si>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</si>
  <si>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</si>
  <si>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</si>
  <si>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</si>
  <si>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</si>
  <si>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</si>
  <si>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</si>
  <si>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</si>
  <si>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</si>
  <si>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</si>
  <si>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</si>
  <si>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</si>
  <si>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</si>
  <si>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</si>
  <si>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</si>
  <si>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</si>
  <si>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</si>
  <si>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</si>
  <si>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</si>
  <si>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</si>
  <si>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</si>
  <si>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</si>
  <si>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</si>
  <si>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</si>
  <si>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</si>
  <si>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</si>
  <si>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</si>
  <si>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</si>
  <si>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</si>
  <si>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</si>
  <si>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</si>
  <si>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</si>
  <si>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</si>
  <si>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</si>
  <si>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</si>
  <si>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</si>
  <si>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</si>
  <si>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</si>
  <si>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</si>
  <si>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</si>
  <si>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</si>
  <si>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</si>
  <si>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</si>
  <si>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</si>
  <si>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</si>
  <si>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</si>
  <si>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</si>
  <si>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</si>
  <si>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</si>
  <si>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</si>
  <si>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</si>
  <si>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</si>
  <si>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</si>
  <si>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</si>
  <si>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</si>
  <si>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</si>
  <si>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</si>
  <si>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</si>
  <si>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</si>
  <si>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</si>
  <si>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</si>
  <si>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</si>
  <si>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</si>
  <si>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</si>
  <si>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</si>
  <si>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</si>
  <si>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</si>
  <si>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</si>
  <si>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</si>
  <si>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</si>
  <si>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</si>
  <si>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</si>
  <si>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</si>
  <si>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</si>
  <si>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</si>
  <si>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</si>
  <si>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</si>
  <si>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</si>
  <si>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</si>
  <si>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</si>
  <si>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</si>
  <si>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</si>
  <si>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</si>
  <si>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</si>
  <si>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</si>
  <si>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</si>
  <si>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</si>
  <si>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</si>
  <si>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</si>
  <si>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</si>
  <si>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</si>
  <si>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</si>
  <si>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</si>
  <si>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</si>
  <si>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</si>
  <si>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</si>
  <si>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</si>
  <si>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</si>
  <si>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</si>
  <si>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</si>
  <si>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</si>
  <si>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</si>
  <si>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</si>
  <si>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</si>
  <si>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</si>
  <si>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</si>
  <si>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</si>
  <si>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</si>
  <si>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</si>
  <si>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</si>
  <si>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</si>
  <si>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</si>
  <si>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</si>
  <si>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</si>
  <si>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</si>
  <si>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</si>
  <si>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</si>
  <si>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</si>
  <si>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</si>
  <si>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</si>
  <si>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</si>
  <si>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</si>
  <si>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</si>
  <si>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</si>
  <si>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</si>
  <si>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</si>
  <si>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</si>
  <si>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</si>
  <si>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</si>
  <si>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</si>
  <si>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</si>
  <si>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</si>
  <si>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</si>
  <si>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</si>
  <si>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</si>
  <si>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</si>
  <si>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</si>
  <si>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</si>
  <si>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</si>
  <si>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</si>
  <si>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</si>
  <si>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</si>
  <si>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</si>
  <si>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</si>
  <si>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</si>
  <si>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</si>
  <si>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</si>
  <si>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</si>
  <si>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</si>
  <si>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</si>
  <si>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</si>
  <si>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</si>
  <si>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</si>
  <si>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</si>
  <si>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</si>
  <si>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</si>
  <si>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</si>
  <si>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</si>
  <si>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</si>
  <si>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</si>
  <si>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</si>
  <si>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</si>
  <si>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</si>
  <si>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</si>
  <si>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</si>
  <si>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</si>
  <si>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</si>
  <si>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</si>
  <si>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</si>
  <si>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</si>
  <si>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</si>
  <si>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</si>
  <si>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</si>
  <si>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</si>
  <si>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</si>
  <si>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</si>
  <si>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</si>
  <si>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</si>
  <si>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</si>
  <si>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</si>
  <si>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</si>
  <si>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</si>
  <si>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</si>
  <si>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</si>
  <si>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</si>
  <si>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</si>
  <si>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</si>
  <si>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</si>
  <si>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</si>
  <si>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</si>
  <si>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</si>
  <si>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</si>
  <si>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</si>
  <si>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</si>
  <si>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</si>
  <si>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</si>
  <si>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</si>
  <si>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</si>
  <si>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</si>
  <si>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</si>
  <si>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</si>
  <si>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</si>
  <si>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</si>
  <si>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</si>
  <si>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</si>
  <si>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</si>
  <si>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</si>
  <si>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</si>
  <si>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</si>
  <si>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</si>
  <si>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</si>
  <si>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</si>
  <si>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</si>
  <si>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</si>
  <si>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</si>
  <si>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</si>
  <si>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</si>
  <si>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</si>
  <si>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</si>
  <si>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</si>
  <si>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</si>
  <si>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</si>
  <si>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</si>
  <si>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</si>
  <si>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</si>
  <si>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</si>
  <si>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</si>
  <si>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</si>
  <si>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</si>
  <si>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</si>
  <si>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</si>
  <si>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</si>
  <si>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</si>
  <si>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</si>
  <si>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</si>
  <si>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</si>
  <si>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</si>
  <si>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</si>
  <si>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</si>
  <si>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</si>
  <si>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</si>
  <si>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</si>
  <si>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</si>
  <si>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</si>
  <si>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</si>
  <si>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</si>
  <si>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</si>
  <si>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</si>
  <si>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</si>
  <si>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</si>
  <si>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</si>
  <si>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</si>
  <si>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</si>
  <si>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</si>
  <si>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</si>
  <si>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</si>
  <si>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</si>
  <si>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</si>
  <si>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</si>
  <si>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</si>
  <si>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</si>
  <si>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</si>
  <si>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</si>
  <si>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</si>
  <si>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</si>
  <si>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</si>
  <si>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</si>
  <si>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</si>
  <si>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</si>
  <si>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</si>
  <si>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</si>
  <si>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</si>
  <si>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</si>
  <si>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</si>
  <si>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</si>
  <si>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</si>
  <si>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</si>
  <si>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</si>
  <si>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</si>
  <si>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</si>
  <si>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</si>
  <si>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</si>
  <si>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</si>
  <si>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</si>
  <si>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</si>
  <si>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</si>
  <si>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</si>
  <si>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</si>
  <si>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</si>
  <si>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</si>
  <si>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</si>
  <si>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</si>
  <si>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</si>
  <si>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</si>
  <si>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</si>
  <si>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</si>
  <si>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</si>
  <si>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</si>
  <si>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</si>
  <si>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</si>
  <si>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</si>
  <si>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</si>
  <si>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</si>
  <si>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</si>
  <si>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</si>
  <si>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</si>
  <si>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</si>
  <si>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</si>
  <si>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</si>
  <si>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</si>
  <si>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</si>
  <si>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</si>
  <si>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</si>
  <si>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</si>
  <si>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</si>
  <si>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</si>
  <si>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</si>
  <si>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</si>
  <si>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</si>
  <si>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</si>
  <si>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</si>
  <si>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</si>
  <si>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</si>
  <si>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</si>
  <si>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</si>
  <si>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</si>
  <si>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</si>
  <si>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</si>
  <si>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</si>
  <si>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</si>
  <si>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</si>
  <si>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</si>
  <si>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</si>
  <si>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</si>
  <si>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</si>
  <si>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</si>
  <si>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</si>
  <si>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</si>
  <si>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</si>
  <si>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</si>
  <si>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</si>
  <si>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</si>
  <si>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</si>
  <si>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</si>
  <si>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</si>
  <si>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</si>
  <si>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</si>
  <si>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</si>
  <si>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</si>
  <si>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</si>
  <si>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</si>
  <si>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</si>
  <si>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</si>
  <si>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</si>
  <si>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</si>
  <si>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</si>
  <si>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</si>
  <si>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</si>
  <si>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</si>
  <si>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</si>
  <si>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</si>
  <si>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</si>
  <si>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</si>
  <si>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</si>
  <si>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</si>
  <si>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</si>
  <si>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</si>
  <si>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</si>
  <si>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</si>
  <si>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</si>
  <si>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</si>
  <si>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</si>
  <si>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</si>
  <si>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</si>
  <si>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</si>
  <si>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</si>
  <si>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</si>
  <si>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</si>
  <si>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</si>
  <si>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</si>
  <si>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</si>
  <si>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</si>
  <si>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</si>
  <si>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</si>
  <si>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</si>
  <si>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</si>
  <si>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</si>
  <si>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</si>
  <si>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</si>
  <si>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</si>
  <si>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</si>
  <si>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</si>
  <si>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</si>
  <si>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</si>
  <si>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</si>
  <si>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</si>
  <si>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</si>
  <si>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</si>
  <si>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</si>
  <si>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</si>
  <si>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</si>
  <si>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</si>
  <si>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</si>
  <si>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</si>
  <si>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</si>
  <si>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</si>
  <si>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</si>
  <si>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</si>
  <si>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</si>
  <si>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</si>
  <si>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</si>
  <si>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</si>
  <si>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</si>
  <si>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</si>
  <si>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</si>
  <si>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</si>
  <si>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</si>
  <si>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</si>
  <si>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</si>
  <si>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</si>
  <si>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</si>
  <si>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</si>
  <si>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</si>
  <si>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</si>
  <si>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</si>
  <si>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</si>
  <si>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</si>
  <si>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</si>
  <si>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</si>
  <si>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</si>
  <si>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</si>
  <si>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</si>
  <si>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</si>
  <si>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</si>
  <si>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</si>
  <si>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</si>
  <si>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</si>
  <si>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</si>
  <si>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</si>
  <si>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</si>
  <si>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</si>
  <si>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</si>
  <si>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</si>
  <si>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</si>
  <si>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</si>
  <si>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</si>
  <si>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</si>
  <si>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</si>
  <si>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</si>
  <si>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</si>
  <si>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</si>
  <si>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</si>
  <si>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</si>
  <si>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</si>
  <si>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</si>
  <si>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</si>
  <si>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</si>
  <si>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</si>
  <si>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</si>
  <si>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</si>
  <si>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</si>
  <si>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</si>
  <si>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</si>
  <si>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</si>
  <si>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</si>
  <si>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</si>
  <si>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</si>
  <si>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</si>
  <si>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</si>
  <si>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</si>
  <si>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</si>
  <si>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</si>
  <si>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</si>
  <si>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</si>
  <si>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</si>
  <si>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</si>
  <si>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</si>
  <si>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</si>
  <si>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</si>
  <si>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</si>
  <si>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</si>
  <si>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</si>
  <si>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</si>
  <si>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</si>
  <si>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</si>
  <si>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</si>
  <si>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</si>
  <si>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</si>
  <si>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</si>
  <si>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</si>
  <si>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</si>
  <si>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</si>
  <si>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</si>
  <si>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</si>
  <si>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</si>
  <si>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</si>
  <si>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</si>
  <si>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</si>
  <si>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</si>
  <si>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</si>
  <si>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</si>
  <si>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</si>
  <si>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</si>
  <si>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</si>
  <si>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</si>
  <si>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</si>
  <si>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</si>
  <si>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</si>
  <si>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</si>
  <si>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</si>
  <si>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</si>
  <si>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</si>
  <si>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</si>
  <si>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</si>
  <si>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</si>
  <si>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</si>
  <si>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</si>
  <si>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</si>
  <si>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</si>
  <si>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</si>
  <si>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</si>
  <si>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</si>
  <si>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</si>
  <si>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</si>
  <si>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</si>
  <si>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</si>
  <si>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</si>
  <si>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</si>
  <si>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</si>
  <si>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</si>
  <si>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</si>
  <si>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</si>
  <si>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</si>
  <si>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</si>
  <si>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</si>
  <si>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</si>
  <si>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</si>
  <si>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</si>
  <si>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</si>
  <si>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</si>
  <si>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</si>
  <si>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</si>
  <si>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</si>
  <si>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</si>
  <si>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</si>
  <si>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</si>
  <si>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</si>
  <si>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</si>
  <si>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</si>
  <si>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</si>
  <si>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</si>
  <si>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</si>
  <si>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</si>
  <si>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</si>
  <si>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</si>
  <si>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</si>
  <si>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</si>
  <si>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</si>
  <si>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</si>
  <si>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</si>
  <si>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</si>
  <si>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</si>
  <si>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</si>
  <si>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</si>
  <si>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</si>
  <si>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</si>
  <si>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</si>
  <si>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</si>
  <si>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</si>
  <si>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</si>
  <si>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</si>
  <si>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</si>
  <si>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</si>
  <si>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</si>
  <si>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</si>
  <si>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</si>
  <si>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</si>
  <si>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</si>
  <si>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</si>
  <si>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</si>
  <si>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</si>
  <si>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</si>
  <si>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</si>
  <si>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</si>
  <si>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</si>
  <si>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</si>
  <si>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</si>
  <si>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</si>
  <si>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</si>
  <si>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</si>
  <si>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</si>
  <si>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</si>
  <si>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</si>
  <si>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</si>
  <si>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</si>
  <si>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</si>
  <si>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</si>
  <si>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</si>
  <si>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</si>
  <si>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</si>
  <si>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</si>
  <si>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</si>
  <si>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</si>
  <si>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</si>
  <si>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</si>
  <si>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</si>
  <si>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</si>
  <si>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</si>
  <si>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</si>
  <si>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</si>
  <si>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</si>
  <si>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</si>
  <si>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</si>
  <si>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</si>
  <si>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</si>
  <si>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</si>
  <si>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</si>
  <si>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</si>
  <si>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</si>
  <si>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</si>
  <si>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</si>
  <si>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</si>
  <si>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</si>
  <si>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</si>
  <si>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</si>
  <si>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</si>
  <si>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</si>
  <si>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</si>
  <si>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</si>
  <si>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</si>
  <si>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</si>
  <si>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</si>
  <si>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</si>
  <si>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</si>
  <si>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</si>
  <si>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</si>
  <si>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</si>
  <si>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</si>
  <si>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</si>
  <si>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</si>
  <si>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</si>
  <si>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</si>
  <si>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</si>
  <si>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</si>
  <si>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</si>
  <si>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</si>
  <si>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</si>
  <si>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</si>
  <si>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</si>
  <si>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</si>
  <si>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</si>
  <si>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</si>
  <si>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</si>
  <si>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</si>
  <si>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</si>
  <si>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</si>
  <si>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</si>
  <si>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</si>
  <si>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</si>
  <si>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</si>
  <si>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</si>
  <si>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</si>
  <si>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</si>
  <si>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</si>
  <si>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</si>
  <si>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</si>
  <si>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</si>
  <si>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</si>
  <si>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</si>
  <si>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</si>
  <si>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</si>
  <si>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</si>
  <si>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</si>
  <si>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</si>
  <si>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</si>
  <si>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</si>
  <si>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</si>
  <si>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</si>
  <si>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</si>
  <si>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</si>
  <si>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</si>
  <si>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</si>
  <si>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</si>
  <si>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</si>
  <si>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</si>
  <si>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</si>
  <si>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</si>
  <si>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</si>
  <si>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</si>
  <si>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</si>
  <si>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</si>
  <si>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</si>
  <si>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</si>
  <si>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</si>
  <si>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</si>
  <si>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</si>
  <si>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</si>
  <si>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</si>
  <si>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</si>
  <si>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</si>
  <si>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</si>
  <si>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</si>
  <si>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</si>
  <si>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</si>
  <si>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</si>
  <si>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</si>
  <si>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</si>
  <si>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</si>
  <si>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</si>
  <si>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</si>
  <si>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</si>
  <si>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</si>
  <si>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</si>
  <si>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</si>
  <si>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</si>
  <si>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</si>
  <si>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</si>
  <si>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</si>
  <si>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</si>
  <si>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</si>
  <si>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</si>
  <si>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</si>
  <si>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</si>
  <si>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</si>
  <si>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</si>
  <si>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</si>
  <si>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</si>
  <si>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</si>
  <si>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</si>
  <si>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</si>
  <si>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</si>
  <si>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</si>
  <si>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</si>
  <si>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</si>
  <si>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</si>
  <si>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</si>
  <si>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</si>
  <si>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</si>
  <si>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</si>
  <si>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</si>
  <si>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</si>
  <si>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</si>
  <si>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</si>
  <si>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</si>
  <si>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</si>
  <si>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</si>
  <si>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</si>
  <si>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</si>
  <si>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</si>
  <si>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</si>
  <si>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</si>
  <si>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</si>
  <si>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</si>
  <si>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</si>
  <si>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</si>
  <si>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</si>
  <si>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</si>
  <si>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</si>
  <si>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</si>
  <si>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</si>
  <si>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</si>
  <si>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</si>
  <si>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</si>
  <si>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</si>
  <si>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</si>
  <si>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</si>
  <si>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</si>
  <si>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</si>
  <si>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</si>
  <si>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</si>
  <si>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</si>
  <si>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</si>
  <si>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</si>
  <si>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</si>
  <si>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</si>
  <si>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</si>
  <si>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</si>
  <si>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</si>
  <si>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</si>
  <si>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</si>
  <si>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</si>
  <si>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</si>
  <si>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</si>
  <si>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</si>
  <si>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</si>
  <si>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</si>
  <si>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</si>
  <si>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</si>
  <si>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</si>
  <si>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</si>
  <si>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</si>
  <si>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</si>
  <si>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</si>
  <si>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</si>
  <si>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</si>
  <si>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</si>
  <si>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</si>
  <si>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</si>
  <si>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</si>
  <si>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</si>
  <si>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</si>
  <si>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</si>
  <si>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</si>
  <si>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</si>
  <si>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</si>
  <si>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</si>
  <si>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</si>
  <si>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</si>
  <si>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</si>
  <si>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</si>
  <si>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</si>
  <si>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</si>
  <si>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</si>
  <si>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</si>
  <si>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</si>
  <si>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</si>
  <si>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</si>
  <si>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</si>
  <si>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</si>
  <si>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</si>
  <si>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</si>
  <si>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</si>
  <si>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</si>
  <si>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</si>
  <si>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</si>
  <si>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</si>
  <si>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</si>
  <si>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</si>
  <si>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</si>
  <si>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</si>
  <si>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</si>
  <si>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</si>
  <si>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</si>
  <si>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</si>
  <si>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</si>
  <si>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</si>
  <si>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</si>
  <si>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</si>
  <si>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</si>
  <si>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</si>
  <si>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</si>
  <si>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</si>
  <si>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</si>
  <si>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</si>
  <si>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</si>
  <si>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</si>
  <si>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</si>
  <si>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</si>
  <si>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</si>
  <si>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</si>
  <si>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</si>
  <si>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</si>
  <si>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</si>
  <si>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</si>
  <si>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</si>
  <si>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</si>
  <si>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</si>
  <si>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</si>
  <si>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</si>
  <si>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</si>
  <si>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</si>
  <si>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</si>
  <si>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</si>
  <si>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</si>
  <si>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</si>
  <si>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</si>
  <si>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</si>
  <si>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</si>
  <si>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</si>
  <si>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</si>
  <si>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</si>
  <si>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</si>
  <si>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</si>
  <si>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</si>
  <si>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</si>
  <si>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</si>
  <si>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</si>
  <si>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</si>
  <si>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</si>
  <si>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</si>
  <si>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</si>
  <si>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</si>
  <si>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</si>
  <si>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</si>
  <si>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</si>
  <si>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</si>
  <si>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</si>
  <si>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</si>
  <si>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</si>
  <si>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</si>
  <si>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</si>
  <si>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</si>
  <si>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</si>
  <si>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</si>
  <si>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</si>
  <si>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</si>
  <si>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</si>
  <si>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</si>
  <si>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</si>
  <si>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</si>
  <si>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</si>
  <si>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</si>
  <si>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</si>
  <si>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</si>
  <si>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</si>
  <si>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</si>
  <si>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</si>
  <si>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</si>
  <si>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</si>
  <si>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</si>
  <si>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</si>
  <si>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</si>
  <si>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</si>
  <si>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</si>
  <si>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</si>
  <si>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</si>
  <si>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</si>
  <si>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</si>
  <si>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</si>
  <si>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</si>
  <si>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</si>
  <si>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</si>
  <si>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</si>
  <si>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</si>
  <si>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</si>
  <si>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</si>
  <si>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</si>
  <si>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</si>
  <si>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</si>
  <si>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</si>
  <si>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</si>
  <si>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</si>
  <si>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</si>
  <si>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</si>
  <si>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</si>
  <si>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</si>
  <si>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</si>
  <si>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</si>
  <si>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</si>
  <si>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</si>
  <si>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</si>
  <si>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</si>
  <si>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</si>
  <si>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</si>
  <si>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</si>
  <si>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</si>
  <si>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</si>
  <si>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</si>
  <si>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</si>
  <si>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</si>
  <si>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</si>
  <si>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</si>
  <si>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</si>
  <si>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</si>
  <si>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</si>
  <si>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</si>
  <si>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</si>
  <si>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</si>
  <si>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</si>
  <si>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</si>
  <si>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</si>
  <si>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</si>
  <si>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</si>
  <si>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</si>
  <si>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</si>
  <si>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</si>
  <si>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</si>
  <si>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</si>
  <si>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</si>
  <si>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</si>
  <si>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</si>
  <si>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</si>
  <si>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</si>
  <si>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</si>
  <si>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</si>
  <si>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</si>
  <si>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</si>
  <si>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</si>
  <si>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</si>
  <si>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</si>
  <si>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</si>
  <si>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</si>
  <si>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</si>
  <si>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</si>
  <si>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</si>
  <si>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</si>
  <si>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</si>
  <si>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</si>
  <si>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</si>
  <si>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</si>
  <si>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</si>
  <si>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</si>
  <si>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</si>
  <si>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</si>
  <si>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</si>
  <si>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</si>
  <si>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</si>
  <si>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</si>
  <si>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</si>
  <si>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</si>
  <si>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</si>
  <si>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</si>
  <si>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</si>
  <si>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</si>
  <si>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</si>
  <si>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</si>
  <si>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</si>
  <si>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</si>
  <si>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</si>
  <si>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</si>
  <si>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</si>
  <si>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</si>
  <si>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</si>
  <si>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</si>
  <si>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</si>
  <si>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</si>
  <si>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</si>
  <si>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</si>
  <si>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</si>
  <si>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</si>
  <si>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</si>
  <si>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</si>
  <si>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</si>
  <si>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</si>
  <si>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</si>
  <si>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</si>
  <si>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</si>
  <si>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</si>
  <si>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</si>
  <si>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</si>
  <si>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</si>
  <si>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</si>
  <si>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</si>
  <si>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</si>
  <si>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</si>
  <si>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</si>
  <si>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</si>
  <si>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</si>
  <si>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</si>
  <si>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</si>
  <si>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</si>
  <si>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</si>
  <si>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</si>
  <si>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</si>
  <si>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</si>
  <si>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</si>
  <si>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</si>
  <si>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</si>
  <si>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</si>
  <si>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</si>
  <si>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</si>
  <si>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</si>
  <si>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</si>
  <si>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</si>
  <si>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</si>
  <si>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</si>
  <si>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</si>
  <si>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</si>
  <si>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</si>
  <si>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</si>
  <si>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</si>
  <si>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</si>
  <si>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</si>
  <si>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</si>
  <si>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</si>
  <si>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</si>
  <si>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</si>
  <si>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</si>
  <si>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</si>
  <si>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</si>
  <si>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</si>
  <si>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</si>
  <si>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</si>
  <si>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</si>
  <si>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</si>
  <si>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</si>
  <si>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</si>
  <si>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</si>
  <si>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</si>
  <si>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</si>
  <si>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</si>
  <si>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</si>
  <si>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</si>
  <si>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</si>
  <si>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</si>
  <si>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</si>
  <si>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</si>
  <si>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</si>
  <si>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</si>
  <si>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</si>
  <si>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</si>
  <si>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</si>
  <si>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</si>
  <si>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</si>
  <si>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</si>
  <si>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</si>
  <si>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</si>
  <si>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</si>
  <si>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</si>
  <si>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</si>
  <si>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</si>
  <si>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</si>
  <si>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</si>
  <si>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</si>
  <si>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</si>
  <si>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</si>
  <si>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</si>
  <si>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</si>
  <si>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</si>
  <si>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</si>
  <si>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</si>
  <si>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</si>
  <si>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</si>
  <si>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</si>
  <si>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</si>
  <si>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</si>
  <si>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</si>
  <si>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</si>
  <si>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</si>
  <si>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</si>
  <si>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</si>
  <si>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</si>
  <si>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</si>
  <si>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</si>
  <si>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</si>
  <si>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</si>
  <si>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</si>
  <si>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</si>
  <si>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</si>
  <si>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</si>
  <si>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</si>
  <si>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</si>
  <si>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</si>
  <si>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</si>
  <si>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</si>
  <si>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</si>
  <si>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</si>
  <si>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</si>
  <si>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</si>
  <si>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</si>
  <si>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</si>
  <si>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</si>
  <si>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</si>
  <si>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</si>
  <si>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</si>
  <si>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</si>
  <si>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</si>
  <si>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</si>
  <si>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</si>
  <si>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</si>
  <si>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</si>
  <si>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</si>
  <si>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</si>
  <si>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</si>
  <si>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</si>
  <si>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</si>
  <si>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</si>
  <si>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</si>
  <si>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</si>
  <si>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</si>
  <si>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</si>
  <si>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</si>
  <si>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</si>
  <si>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</si>
  <si>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</si>
  <si>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</si>
  <si>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</si>
  <si>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</si>
  <si>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</si>
  <si>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</si>
  <si>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</si>
  <si>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</si>
  <si>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</si>
  <si>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</si>
  <si>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</si>
  <si>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</si>
  <si>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</si>
  <si>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</si>
  <si>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</si>
  <si>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</si>
  <si>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</si>
  <si>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</si>
  <si>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</si>
  <si>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</si>
  <si>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</si>
  <si>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</si>
  <si>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</si>
  <si>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</si>
  <si>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</si>
  <si>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</si>
  <si>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</si>
  <si>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</si>
  <si>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</si>
  <si>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</si>
  <si>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</si>
  <si>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</si>
  <si>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</si>
  <si>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</si>
  <si>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</si>
  <si>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</si>
  <si>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</si>
  <si>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</si>
  <si>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</si>
  <si>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</si>
  <si>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</si>
  <si>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</si>
  <si>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</si>
  <si>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</si>
  <si>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</si>
  <si>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</si>
  <si>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</si>
  <si>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</si>
  <si>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</si>
  <si>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</si>
  <si>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</si>
  <si>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</si>
  <si>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</si>
  <si>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</si>
  <si>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</si>
  <si>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</si>
  <si>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</si>
  <si>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</si>
  <si>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</si>
  <si>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</si>
  <si>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</si>
  <si>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</si>
  <si>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</si>
  <si>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</si>
  <si>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</si>
  <si>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</si>
  <si>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</si>
  <si>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</si>
  <si>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</si>
  <si>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</si>
  <si>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</si>
  <si>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</si>
  <si>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</si>
  <si>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</si>
  <si>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</si>
  <si>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</si>
  <si>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</si>
  <si>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</si>
  <si>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</si>
  <si>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</si>
  <si>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</si>
  <si>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</si>
  <si>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</si>
  <si>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</si>
  <si>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</si>
  <si>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</si>
  <si>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</si>
  <si>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</si>
  <si>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</si>
  <si>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</si>
  <si>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</si>
  <si>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</si>
  <si>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</si>
  <si>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</si>
  <si>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</si>
  <si>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</si>
  <si>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</si>
  <si>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</si>
  <si>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</si>
  <si>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</si>
  <si>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</si>
  <si>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</si>
  <si>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</si>
  <si>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</si>
  <si>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</si>
  <si>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</si>
  <si>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</si>
  <si>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</si>
  <si>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</si>
  <si>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</si>
  <si>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</si>
  <si>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</si>
  <si>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</si>
  <si>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</si>
  <si>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</si>
  <si>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</si>
  <si>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</si>
  <si>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</si>
  <si>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</si>
  <si>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</si>
  <si>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</si>
  <si>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</si>
  <si>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</si>
  <si>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</si>
  <si>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</si>
  <si>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</si>
  <si>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</si>
  <si>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</si>
  <si>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</si>
  <si>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</si>
  <si>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</si>
  <si>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</si>
  <si>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</si>
  <si>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</si>
  <si>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</si>
  <si>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</si>
  <si>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</si>
  <si>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</si>
  <si>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</si>
  <si>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</si>
  <si>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</si>
  <si>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</si>
  <si>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</si>
  <si>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</si>
  <si>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</si>
  <si>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</si>
  <si>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</si>
  <si>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</si>
  <si>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</si>
  <si>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</si>
  <si>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</si>
  <si>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</si>
  <si>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</si>
  <si>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</si>
  <si>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</si>
  <si>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</si>
  <si>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</si>
  <si>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</si>
  <si>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</si>
  <si>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</si>
  <si>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</si>
  <si>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</si>
  <si>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</si>
  <si>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</si>
  <si>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</si>
  <si>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</si>
  <si>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</si>
  <si>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</si>
  <si>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</si>
  <si>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</si>
  <si>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</si>
  <si>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</si>
  <si>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</si>
  <si>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</si>
  <si>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</si>
  <si>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</si>
  <si>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</si>
  <si>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</si>
  <si>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</si>
  <si>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</si>
  <si>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</si>
  <si>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</si>
  <si>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</si>
  <si>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</si>
  <si>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</si>
  <si>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</si>
  <si>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</si>
  <si>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</si>
  <si>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</si>
  <si>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</si>
  <si>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</si>
  <si>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</si>
  <si>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</si>
  <si>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</si>
  <si>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</si>
  <si>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</si>
  <si>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</si>
  <si>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</si>
  <si>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</si>
  <si>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</si>
  <si>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</si>
  <si>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</si>
  <si>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</si>
  <si>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</si>
  <si>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</si>
  <si>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</si>
  <si>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</si>
  <si>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</si>
  <si>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</si>
  <si>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</si>
  <si>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</si>
  <si>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</si>
  <si>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</si>
  <si>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</si>
  <si>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</si>
  <si>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</si>
  <si>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</si>
  <si>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</si>
  <si>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</si>
  <si>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</si>
  <si>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</si>
  <si>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</si>
  <si>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</si>
  <si>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</si>
  <si>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</si>
  <si>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</si>
  <si>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</si>
  <si>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</si>
  <si>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</si>
  <si>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</si>
  <si>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</si>
  <si>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</si>
  <si>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</si>
  <si>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</si>
  <si>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</si>
  <si>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</si>
  <si>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</si>
  <si>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</si>
  <si>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</si>
  <si>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</si>
  <si>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</si>
  <si>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</si>
  <si>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</si>
  <si>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</si>
  <si>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</si>
  <si>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</si>
  <si>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</si>
  <si>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</si>
  <si>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</si>
  <si>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</si>
  <si>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</si>
  <si>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</si>
  <si>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</si>
  <si>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</si>
  <si>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</si>
  <si>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</si>
  <si>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</si>
  <si>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</si>
  <si>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</si>
  <si>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</si>
  <si>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</si>
  <si>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</si>
  <si>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</si>
  <si>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</si>
  <si>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</si>
  <si>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</si>
  <si>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</si>
  <si>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</si>
  <si>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</si>
  <si>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</si>
  <si>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</si>
  <si>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</si>
  <si>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</si>
  <si>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</si>
  <si>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</si>
  <si>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</si>
  <si>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</si>
  <si>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</si>
  <si>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</si>
  <si>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</si>
  <si>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</si>
  <si>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</si>
  <si>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</si>
  <si>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</si>
  <si>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</si>
  <si>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</si>
  <si>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</si>
  <si>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</si>
  <si>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</si>
  <si>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</si>
  <si>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</si>
  <si>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</si>
  <si>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</si>
  <si>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</si>
  <si>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</si>
  <si>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</si>
  <si>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</si>
  <si>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</si>
  <si>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</si>
  <si>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</si>
  <si>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</si>
  <si>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</si>
  <si>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</si>
  <si>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</si>
  <si>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</si>
  <si>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</si>
  <si>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</si>
  <si>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</si>
  <si>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</si>
  <si>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</si>
  <si>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</si>
  <si>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</si>
  <si>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</si>
  <si>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</si>
  <si>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</si>
  <si>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</si>
  <si>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</si>
  <si>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</si>
  <si>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</si>
  <si>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</si>
  <si>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</si>
  <si>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</si>
  <si>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</si>
  <si>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</si>
  <si>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</si>
  <si>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</si>
  <si>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</si>
  <si>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</si>
  <si>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</si>
  <si>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</si>
  <si>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</si>
  <si>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</si>
  <si>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</si>
  <si>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</si>
  <si>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</si>
  <si>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</si>
  <si>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</si>
  <si>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</si>
  <si>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</si>
  <si>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</si>
  <si>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</si>
  <si>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</si>
  <si>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</si>
  <si>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</si>
  <si>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</si>
  <si>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</si>
  <si>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</si>
  <si>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</si>
  <si>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</si>
  <si>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</si>
  <si>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</si>
  <si>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</si>
  <si>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</si>
  <si>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</si>
  <si>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</si>
  <si>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</si>
  <si>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</si>
  <si>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</si>
  <si>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</si>
  <si>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</si>
  <si>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</si>
  <si>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</si>
  <si>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</si>
  <si>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</si>
  <si>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</si>
  <si>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</si>
  <si>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</si>
  <si>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</si>
  <si>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</si>
  <si>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</si>
  <si>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</si>
  <si>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</si>
  <si>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</si>
  <si>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</si>
  <si>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</si>
  <si>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</si>
  <si>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</si>
  <si>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</si>
  <si>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</si>
  <si>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</si>
  <si>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</si>
  <si>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</si>
  <si>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</si>
  <si>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</si>
  <si>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</si>
  <si>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</si>
  <si>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</si>
  <si>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</si>
  <si>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</si>
  <si>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</si>
  <si>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</si>
  <si>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</si>
  <si>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</si>
  <si>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</si>
  <si>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</si>
  <si>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</si>
  <si>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</si>
  <si>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</si>
  <si>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</si>
  <si>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</si>
  <si>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</si>
  <si>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</si>
  <si>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</si>
  <si>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</si>
  <si>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</si>
  <si>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</si>
  <si>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</si>
  <si>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</si>
  <si>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</si>
  <si>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</si>
  <si>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</si>
  <si>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</si>
  <si>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</si>
  <si>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</si>
  <si>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</si>
  <si>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</si>
  <si>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</si>
  <si>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</si>
  <si>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</si>
  <si>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</si>
  <si>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</si>
  <si>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</si>
  <si>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</si>
  <si>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</si>
  <si>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</si>
  <si>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</si>
  <si>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</si>
  <si>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</si>
  <si>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</si>
  <si>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</si>
  <si>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</si>
  <si>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</si>
  <si>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</si>
  <si>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</si>
  <si>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</si>
  <si>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</si>
  <si>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</si>
  <si>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</si>
  <si>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</si>
  <si>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</si>
  <si>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</si>
  <si>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</si>
  <si>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</si>
  <si>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</si>
  <si>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</si>
  <si>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</si>
  <si>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</si>
  <si>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</si>
  <si>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</si>
  <si>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</si>
  <si>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</si>
  <si>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</si>
  <si>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</si>
  <si>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</si>
  <si>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</si>
  <si>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</si>
  <si>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</si>
  <si>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</si>
  <si>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</si>
  <si>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</si>
  <si>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</si>
  <si>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</si>
  <si>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</si>
  <si>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</si>
  <si>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</si>
  <si>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</si>
  <si>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</si>
  <si>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</si>
  <si>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</si>
  <si>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</si>
  <si>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</si>
  <si>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</si>
  <si>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</si>
  <si>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</si>
  <si>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</si>
  <si>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</si>
  <si>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</si>
  <si>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</si>
  <si>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</si>
  <si>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</si>
  <si>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</si>
  <si>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</si>
  <si>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</si>
  <si>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</si>
  <si>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</si>
  <si>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</si>
  <si>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</si>
  <si>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</si>
  <si>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</si>
  <si>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</si>
  <si>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</si>
  <si>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</si>
  <si>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</si>
  <si>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</si>
  <si>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</si>
  <si>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</si>
  <si>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</si>
  <si>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</si>
  <si>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</si>
  <si>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</si>
  <si>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</si>
  <si>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</si>
  <si>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</si>
  <si>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</si>
  <si>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</si>
  <si>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</si>
  <si>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</si>
  <si>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</si>
  <si>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</si>
  <si>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</si>
  <si>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</si>
  <si>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</si>
  <si>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</si>
  <si>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</si>
  <si>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</si>
  <si>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</si>
  <si>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</si>
  <si>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</si>
  <si>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</si>
  <si>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</si>
  <si>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</si>
  <si>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</si>
  <si>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</si>
  <si>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</si>
  <si>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</si>
  <si>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</si>
  <si>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</si>
  <si>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</si>
  <si>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</si>
  <si>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</si>
  <si>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</si>
  <si>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</si>
  <si>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</si>
  <si>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</si>
  <si>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</si>
  <si>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</si>
  <si>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</si>
  <si>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</si>
  <si>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</si>
  <si>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</si>
  <si>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</si>
  <si>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</si>
  <si>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</si>
  <si>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</si>
  <si>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</si>
  <si>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</si>
  <si>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</si>
  <si>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</si>
  <si>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</si>
  <si>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</si>
  <si>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</si>
  <si>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</si>
  <si>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</si>
  <si>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</si>
  <si>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</si>
  <si>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</si>
  <si>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</si>
  <si>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</si>
  <si>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</si>
  <si>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</si>
  <si>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</si>
  <si>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</si>
  <si>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</si>
  <si>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</si>
  <si>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</si>
  <si>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</si>
  <si>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</si>
  <si>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</si>
  <si>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</si>
  <si>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</si>
  <si>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</si>
  <si>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</si>
  <si>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</si>
  <si>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</si>
  <si>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</si>
  <si>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</si>
  <si>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</si>
  <si>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</si>
  <si>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</si>
  <si>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</si>
  <si>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</si>
  <si>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</si>
  <si>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</si>
  <si>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</si>
  <si>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</si>
  <si>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</si>
  <si>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</si>
  <si>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</si>
  <si>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</si>
  <si>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</si>
  <si>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</si>
  <si>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</si>
  <si>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</si>
  <si>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</si>
  <si>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</si>
  <si>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</si>
  <si>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</si>
  <si>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</si>
  <si>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</si>
  <si>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</si>
  <si>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</si>
  <si>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</si>
  <si>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</si>
  <si>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</si>
  <si>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</si>
  <si>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</si>
  <si>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</si>
  <si>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</si>
  <si>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</si>
  <si>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</si>
  <si>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</si>
  <si>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</si>
  <si>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</si>
  <si>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</si>
  <si>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</si>
  <si>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</si>
  <si>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</si>
  <si>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</si>
  <si>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</si>
  <si>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</si>
  <si>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</si>
  <si>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</si>
  <si>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</si>
  <si>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</si>
  <si>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</si>
  <si>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</si>
  <si>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</si>
  <si>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</si>
  <si>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</si>
  <si>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</si>
  <si>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</si>
  <si>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</si>
  <si>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</si>
  <si>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</si>
  <si>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</si>
  <si>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</si>
  <si>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</si>
  <si>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</si>
  <si>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</si>
  <si>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</si>
  <si>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</si>
  <si>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</si>
  <si>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</si>
  <si>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</si>
  <si>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</si>
  <si>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</si>
  <si>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</si>
  <si>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</si>
  <si>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</si>
  <si>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</si>
  <si>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</si>
  <si>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</si>
  <si>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</si>
  <si>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</si>
  <si>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</si>
  <si>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</si>
  <si>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</si>
  <si>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</si>
  <si>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</si>
  <si>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</si>
  <si>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</si>
  <si>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</si>
  <si>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</si>
  <si>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</si>
  <si>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</si>
  <si>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</si>
  <si>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</si>
  <si>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</si>
  <si>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</si>
  <si>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</si>
  <si>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</si>
  <si>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</si>
  <si>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</si>
  <si>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</si>
  <si>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</si>
  <si>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</si>
  <si>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</si>
  <si>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</si>
  <si>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</si>
  <si>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</si>
  <si>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</si>
  <si>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</si>
  <si>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</si>
  <si>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</si>
  <si>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</si>
  <si>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</si>
  <si>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</si>
  <si>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</si>
  <si>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</si>
  <si>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</si>
  <si>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</si>
  <si>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</si>
  <si>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</si>
  <si>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</si>
  <si>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</si>
  <si>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</si>
  <si>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</si>
  <si>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</si>
  <si>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</si>
  <si>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</si>
  <si>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</si>
  <si>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</si>
  <si>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</si>
  <si>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</si>
  <si>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</si>
  <si>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</si>
  <si>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</si>
  <si>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</si>
  <si>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</si>
  <si>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</si>
  <si>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</si>
  <si>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</si>
  <si>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</si>
  <si>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</si>
  <si>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</si>
  <si>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</si>
  <si>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</si>
  <si>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</si>
  <si>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</si>
  <si>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</si>
  <si>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</si>
  <si>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</si>
  <si>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</si>
  <si>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</si>
  <si>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</si>
  <si>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</si>
  <si>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</si>
  <si>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</si>
  <si>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</si>
  <si>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</si>
  <si>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</si>
  <si>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</si>
  <si>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</si>
  <si>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</si>
  <si>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</si>
  <si>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</si>
  <si>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</si>
  <si>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</si>
  <si>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</si>
  <si>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</si>
  <si>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</si>
  <si>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</si>
  <si>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</si>
  <si>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</si>
  <si>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</si>
  <si>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</si>
  <si>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</si>
  <si>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</si>
  <si>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</si>
  <si>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</si>
  <si>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</si>
  <si>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</si>
  <si>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</si>
  <si>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</si>
  <si>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</si>
  <si>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</si>
  <si>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</si>
  <si>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</si>
  <si>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</si>
  <si>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</si>
  <si>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</si>
  <si>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</si>
  <si>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</si>
  <si>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</si>
  <si>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</si>
  <si>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</si>
  <si>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</si>
  <si>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</si>
  <si>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</si>
  <si>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</si>
  <si>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</si>
  <si>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</si>
  <si>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</si>
  <si>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</si>
  <si>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</si>
  <si>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</si>
  <si>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</si>
  <si>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</si>
  <si>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</si>
  <si>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</si>
  <si>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</si>
  <si>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</si>
  <si>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</si>
  <si>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</si>
  <si>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</si>
  <si>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</si>
  <si>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</si>
  <si>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</si>
  <si>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</si>
  <si>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</si>
  <si>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</si>
  <si>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</si>
  <si>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</si>
  <si>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</si>
  <si>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</si>
  <si>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</si>
  <si>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</si>
  <si>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</si>
  <si>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</si>
  <si>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</si>
  <si>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</si>
  <si>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</si>
  <si>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</si>
  <si>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</si>
  <si>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</si>
  <si>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</si>
  <si>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</si>
  <si>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</si>
  <si>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</si>
  <si>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</si>
  <si>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</si>
  <si>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</si>
  <si>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</si>
  <si>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</si>
  <si>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</si>
  <si>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</si>
  <si>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</si>
  <si>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</si>
  <si>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</si>
  <si>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</si>
  <si>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</si>
  <si>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</si>
  <si>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</si>
  <si>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</si>
  <si>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</si>
  <si>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</si>
  <si>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</si>
  <si>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</si>
  <si>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</si>
  <si>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</si>
  <si>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</si>
  <si>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</si>
  <si>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</si>
  <si>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</si>
  <si>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</si>
  <si>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</si>
  <si>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</si>
  <si>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</si>
  <si>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</si>
  <si>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</si>
  <si>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</si>
  <si>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</si>
  <si>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</si>
  <si>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</si>
  <si>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</si>
  <si>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</si>
  <si>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</si>
  <si>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</si>
  <si>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</si>
  <si>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</si>
  <si>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</si>
  <si>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</si>
  <si>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</si>
  <si>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</si>
  <si>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</si>
  <si>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</si>
  <si>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</si>
  <si>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</si>
  <si>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</si>
  <si>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</si>
  <si>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</si>
  <si>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</si>
  <si>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</si>
  <si>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</si>
  <si>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</si>
  <si>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</si>
  <si>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</si>
  <si>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</si>
  <si>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</si>
  <si>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</si>
  <si>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</si>
  <si>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</si>
  <si>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</si>
  <si>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</si>
  <si>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</si>
  <si>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</si>
  <si>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</si>
  <si>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</si>
  <si>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</si>
  <si>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</si>
  <si>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</si>
  <si>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</si>
  <si>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</si>
  <si>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</si>
  <si>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</si>
  <si>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</si>
  <si>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</si>
  <si>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</si>
  <si>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</si>
  <si>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</si>
  <si>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</si>
  <si>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</si>
  <si>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</si>
  <si>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</si>
  <si>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</si>
  <si>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</si>
  <si>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</si>
  <si>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</si>
  <si>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</si>
  <si>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</si>
  <si>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</si>
  <si>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</si>
  <si>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</si>
  <si>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</si>
  <si>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</si>
  <si>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</si>
  <si>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</si>
  <si>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</si>
  <si>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</si>
  <si>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</si>
  <si>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</si>
  <si>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</si>
  <si>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</si>
  <si>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</si>
  <si>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</si>
  <si>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</si>
  <si>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</si>
  <si>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</si>
  <si>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</si>
  <si>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</si>
  <si>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</si>
  <si>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</si>
  <si>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</si>
  <si>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</si>
  <si>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</si>
  <si>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</si>
  <si>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</si>
  <si>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</si>
  <si>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</si>
  <si>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</si>
  <si>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</si>
  <si>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</si>
  <si>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</si>
  <si>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</si>
  <si>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</si>
  <si>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</si>
  <si>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</si>
  <si>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</si>
  <si>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</si>
  <si>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</si>
  <si>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</si>
  <si>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</si>
  <si>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</si>
  <si>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</si>
  <si>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</si>
  <si>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</si>
  <si>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</si>
  <si>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</si>
  <si>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</si>
  <si>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</si>
  <si>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</si>
  <si>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</si>
  <si>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</si>
  <si>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</si>
  <si>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</si>
  <si>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</si>
  <si>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</si>
  <si>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</si>
  <si>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</si>
  <si>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</si>
  <si>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</si>
  <si>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</si>
  <si>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</si>
  <si>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</si>
  <si>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</si>
  <si>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</si>
  <si>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</si>
  <si>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</si>
  <si>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</si>
  <si>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</si>
  <si>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</si>
  <si>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</si>
  <si>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</si>
  <si>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</si>
  <si>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</si>
  <si>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</si>
  <si>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</si>
  <si>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</si>
  <si>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</si>
  <si>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</si>
  <si>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</si>
  <si>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</si>
  <si>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</si>
  <si>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</si>
  <si>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</si>
  <si>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</si>
  <si>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</si>
  <si>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</si>
  <si>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</si>
  <si>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</si>
  <si>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</si>
  <si>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</si>
  <si>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</si>
  <si>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</si>
  <si>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</si>
  <si>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</si>
  <si>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</si>
  <si>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</si>
  <si>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</si>
  <si>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</si>
  <si>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</si>
  <si>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</si>
  <si>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</si>
  <si>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</si>
  <si>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</si>
  <si>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</si>
  <si>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</si>
  <si>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</si>
  <si>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</si>
  <si>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</si>
  <si>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</si>
  <si>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</si>
  <si>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</si>
  <si>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</si>
  <si>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</si>
  <si>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</si>
  <si>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</si>
  <si>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</si>
  <si>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</si>
  <si>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</si>
  <si>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</si>
  <si>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</si>
  <si>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</si>
  <si>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</si>
  <si>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</si>
  <si>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</si>
  <si>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</si>
  <si>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</si>
  <si>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</si>
  <si>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</si>
  <si>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</si>
  <si>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</si>
  <si>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</si>
  <si>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</si>
  <si>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</si>
  <si>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</si>
  <si>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</si>
  <si>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</si>
  <si>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</si>
  <si>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</si>
  <si>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</si>
  <si>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</si>
  <si>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</si>
  <si>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</si>
  <si>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</si>
  <si>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</si>
  <si>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</si>
  <si>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</si>
  <si>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</si>
  <si>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</si>
  <si>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</si>
  <si>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</si>
  <si>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</si>
  <si>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</si>
  <si>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</si>
  <si>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</si>
  <si>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</si>
  <si>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</si>
  <si>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</si>
  <si>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</si>
  <si>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</si>
  <si>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</si>
  <si>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</si>
  <si>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</si>
  <si>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</si>
  <si>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</si>
  <si>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</si>
  <si>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</si>
  <si>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</si>
  <si>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</si>
  <si>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</si>
  <si>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</si>
  <si>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</si>
  <si>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</si>
  <si>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</si>
  <si>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</si>
  <si>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</si>
  <si>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</si>
  <si>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</si>
  <si>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</si>
  <si>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</si>
  <si>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</si>
  <si>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</si>
  <si>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</si>
  <si>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</si>
  <si>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</si>
  <si>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</si>
  <si>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</si>
  <si>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</si>
  <si>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</si>
  <si>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</si>
  <si>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</si>
  <si>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</si>
  <si>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</si>
  <si>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</si>
  <si>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</si>
  <si>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</si>
  <si>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</si>
  <si>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</si>
  <si>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</si>
  <si>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</si>
  <si>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</si>
  <si>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</si>
  <si>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</si>
  <si>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</si>
  <si>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</si>
  <si>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</si>
  <si>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</si>
  <si>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</si>
  <si>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</si>
  <si>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</si>
  <si>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</si>
  <si>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</si>
  <si>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</si>
  <si>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</si>
  <si>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</si>
  <si>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</si>
  <si>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</si>
  <si>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</si>
  <si>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</si>
  <si>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</si>
  <si>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</si>
  <si>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</si>
  <si>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</si>
  <si>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</si>
  <si>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</si>
  <si>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</si>
  <si>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</si>
  <si>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</si>
  <si>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</si>
  <si>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</si>
  <si>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</si>
  <si>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</si>
  <si>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</si>
  <si>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</si>
  <si>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</si>
  <si>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</si>
  <si>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</si>
  <si>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</si>
  <si>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</si>
  <si>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</si>
  <si>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</si>
  <si>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</si>
  <si>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</si>
  <si>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</si>
  <si>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</si>
  <si>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</si>
  <si>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</si>
  <si>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</si>
  <si>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</si>
  <si>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</si>
  <si>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</si>
  <si>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</si>
  <si>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</si>
  <si>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</si>
  <si>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</si>
  <si>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</si>
  <si>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</si>
  <si>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</si>
  <si>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</si>
  <si>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</si>
  <si>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</si>
  <si>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</si>
  <si>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</si>
  <si>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</si>
  <si>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</si>
  <si>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</si>
  <si>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</si>
  <si>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</si>
  <si>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</si>
  <si>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</si>
  <si>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</si>
  <si>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</si>
  <si>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</si>
  <si>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</si>
  <si>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</si>
  <si>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</si>
  <si>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</si>
  <si>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</si>
  <si>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</si>
  <si>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</si>
  <si>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</si>
  <si>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</si>
  <si>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</si>
  <si>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</si>
  <si>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</si>
  <si>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</si>
  <si>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</si>
  <si>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</si>
  <si>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</si>
  <si>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</si>
  <si>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</si>
  <si>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</si>
  <si>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</si>
  <si>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</si>
  <si>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</si>
  <si>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</si>
  <si>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</si>
  <si>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</si>
  <si>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</si>
  <si>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</si>
  <si>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</si>
  <si>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</si>
  <si>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</si>
  <si>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</si>
  <si>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</si>
  <si>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</si>
  <si>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</si>
  <si>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</si>
  <si>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</si>
  <si>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</si>
  <si>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</si>
  <si>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</si>
  <si>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</si>
  <si>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</si>
  <si>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</si>
  <si>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</si>
  <si>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</si>
  <si>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</si>
  <si>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</si>
  <si>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</si>
  <si>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</si>
  <si>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</si>
  <si>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</si>
  <si>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</si>
  <si>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</si>
  <si>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</si>
  <si>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</si>
  <si>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</si>
  <si>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</si>
  <si>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</si>
  <si>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</si>
  <si>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</si>
  <si>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</si>
  <si>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</si>
  <si>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</si>
  <si>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</si>
  <si>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</si>
  <si>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</si>
  <si>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</si>
  <si>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</si>
  <si>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</si>
  <si>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</si>
  <si>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</si>
  <si>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</si>
  <si>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</si>
  <si>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</si>
  <si>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</si>
  <si>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</si>
  <si>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</si>
  <si>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</si>
  <si>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</si>
  <si>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</si>
  <si>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</si>
  <si>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</si>
  <si>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</si>
  <si>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</si>
  <si>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</si>
  <si>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</si>
  <si>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</si>
  <si>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</si>
  <si>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</si>
  <si>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</si>
  <si>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</si>
  <si>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</si>
  <si>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</si>
  <si>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</si>
  <si>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</si>
  <si>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</si>
  <si>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</si>
  <si>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</si>
  <si>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</si>
  <si>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</si>
  <si>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</si>
  <si>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</si>
  <si>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</si>
  <si>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</si>
  <si>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</si>
  <si>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</si>
  <si>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</si>
  <si>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</si>
  <si>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</si>
  <si>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</si>
  <si>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</si>
  <si>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</si>
  <si>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</si>
  <si>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</si>
  <si>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</si>
  <si>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</si>
  <si>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</si>
  <si>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</si>
  <si>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</si>
  <si>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</si>
  <si>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</si>
  <si>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</si>
  <si>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</si>
  <si>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</si>
  <si>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</si>
  <si>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</si>
  <si>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</si>
  <si>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</si>
  <si>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</si>
  <si>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</si>
  <si>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</si>
  <si>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</si>
  <si>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</si>
  <si>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</si>
  <si>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</si>
  <si>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</si>
  <si>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</si>
  <si>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</si>
  <si>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</si>
  <si>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</si>
  <si>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</si>
  <si>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</si>
  <si>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</si>
  <si>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</si>
  <si>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</si>
  <si>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</si>
  <si>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</si>
  <si>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</si>
  <si>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</si>
  <si>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</si>
  <si>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</si>
  <si>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</si>
  <si>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</si>
  <si>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</si>
  <si>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</si>
  <si>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</si>
  <si>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</si>
  <si>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</si>
  <si>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</si>
  <si>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</si>
  <si>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</si>
  <si>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</si>
  <si>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</si>
  <si>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</si>
  <si>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</si>
  <si>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</si>
  <si>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</si>
  <si>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</si>
  <si>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</si>
  <si>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</si>
  <si>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</si>
  <si>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</si>
  <si>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</si>
  <si>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</si>
  <si>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</si>
  <si>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</si>
  <si>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</si>
  <si>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</si>
  <si>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</si>
  <si>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</si>
  <si>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</si>
  <si>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</si>
  <si>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</si>
  <si>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</si>
  <si>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</si>
  <si>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</si>
  <si>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</si>
  <si>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</si>
  <si>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</si>
  <si>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</si>
  <si>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</si>
  <si>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</si>
  <si>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</si>
  <si>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</si>
  <si>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</si>
  <si>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</si>
  <si>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</si>
  <si>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</si>
  <si>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</si>
  <si>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</si>
  <si>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</si>
  <si>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</si>
  <si>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</si>
  <si>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</si>
  <si>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</si>
  <si>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</si>
  <si>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</si>
  <si>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</si>
  <si>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</si>
  <si>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</si>
  <si>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</si>
  <si>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</si>
  <si>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</si>
  <si>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</si>
  <si>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</si>
  <si>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</si>
  <si>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</si>
  <si>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</si>
  <si>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</si>
  <si>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</si>
  <si>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</si>
  <si>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</si>
  <si>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</si>
  <si>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</si>
  <si>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</si>
  <si>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</si>
  <si>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</si>
  <si>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</si>
  <si>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</si>
  <si>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</si>
  <si>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</si>
  <si>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</si>
  <si>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</si>
  <si>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</si>
  <si>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</si>
  <si>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</si>
  <si>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</si>
  <si>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</si>
  <si>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</si>
  <si>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</si>
  <si>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</si>
  <si>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</si>
  <si>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</si>
  <si>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</si>
  <si>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</si>
  <si>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</si>
  <si>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</si>
  <si>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</si>
  <si>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</si>
  <si>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</si>
  <si>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</si>
  <si>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</si>
  <si>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</si>
  <si>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</si>
  <si>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</si>
  <si>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</si>
  <si>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</si>
  <si>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</si>
  <si>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</si>
  <si>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</si>
  <si>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</si>
  <si>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</si>
  <si>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</si>
  <si>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</si>
  <si>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</si>
  <si>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</si>
  <si>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</si>
  <si>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</si>
  <si>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</si>
  <si>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</si>
  <si>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</si>
  <si>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</si>
  <si>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</si>
  <si>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</si>
  <si>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</si>
  <si>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</si>
  <si>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</si>
  <si>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</si>
  <si>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</si>
  <si>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</si>
  <si>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</si>
  <si>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</si>
  <si>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</si>
  <si>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</si>
  <si>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</si>
  <si>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</si>
  <si>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</si>
  <si>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</si>
  <si>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</si>
  <si>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</si>
  <si>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</si>
  <si>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</si>
  <si>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</si>
  <si>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</si>
  <si>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</si>
  <si>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</si>
  <si>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</si>
  <si>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</si>
  <si>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</si>
  <si>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</si>
  <si>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</si>
  <si>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</si>
  <si>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</si>
  <si>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</si>
  <si>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</si>
  <si>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</si>
  <si>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</si>
  <si>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</si>
  <si>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</si>
  <si>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</si>
  <si>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</si>
  <si>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</si>
  <si>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</si>
  <si>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</si>
  <si>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</si>
  <si>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</si>
  <si>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</si>
  <si>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</si>
  <si>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</si>
  <si>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</si>
  <si>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</si>
  <si>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</si>
  <si>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</si>
  <si>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</si>
  <si>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</si>
  <si>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</si>
  <si>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</si>
  <si>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</si>
  <si>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</si>
  <si>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</si>
  <si>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</si>
  <si>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</si>
  <si>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</si>
  <si>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</si>
  <si>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</si>
  <si>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</si>
  <si>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</si>
  <si>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</si>
  <si>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</si>
  <si>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</si>
  <si>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</si>
  <si>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</si>
  <si>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</si>
  <si>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</si>
  <si>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</si>
  <si>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</si>
  <si>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</si>
  <si>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</si>
  <si>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</si>
  <si>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</si>
  <si>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</si>
  <si>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</si>
  <si>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</si>
  <si>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</si>
  <si>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</si>
  <si>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</si>
  <si>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</si>
  <si>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</si>
  <si>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</si>
  <si>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</si>
  <si>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</si>
  <si>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</si>
  <si>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</si>
  <si>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</si>
  <si>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</si>
  <si>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</si>
  <si>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</si>
  <si>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</si>
  <si>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</si>
  <si>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</si>
  <si>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</si>
  <si>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</si>
  <si>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</si>
  <si>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</si>
  <si>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</si>
  <si>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</si>
  <si>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</si>
  <si>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</si>
  <si>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</si>
  <si>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</si>
  <si>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</si>
  <si>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</si>
  <si>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</si>
  <si>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</si>
  <si>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</si>
  <si>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</si>
  <si>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</si>
  <si>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</si>
  <si>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</si>
  <si>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</si>
  <si>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</si>
  <si>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</si>
  <si>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</si>
  <si>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</si>
  <si>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</si>
  <si>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</si>
  <si>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</si>
  <si>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</si>
  <si>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</si>
  <si>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</si>
  <si>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</si>
  <si>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</si>
  <si>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</si>
  <si>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</si>
  <si>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</si>
  <si>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</si>
  <si>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</si>
  <si>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</si>
  <si>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</si>
  <si>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</si>
  <si>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</si>
  <si>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</si>
  <si>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</si>
  <si>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</si>
  <si>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</si>
  <si>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</si>
  <si>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</si>
  <si>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</si>
  <si>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</si>
  <si>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</si>
  <si>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</si>
  <si>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</si>
  <si>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</si>
  <si>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</si>
  <si>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</si>
  <si>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</si>
  <si>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</si>
  <si>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</si>
  <si>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</si>
  <si>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</si>
  <si>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</si>
  <si>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</si>
  <si>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</si>
  <si>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</si>
  <si>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</si>
  <si>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</si>
  <si>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</si>
  <si>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</si>
  <si>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</si>
  <si>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</si>
  <si>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</si>
  <si>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</si>
  <si>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</si>
  <si>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</si>
  <si>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</si>
  <si>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</si>
  <si>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</si>
  <si>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</si>
  <si>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</si>
  <si>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</si>
  <si>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</si>
  <si>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</si>
  <si>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</si>
  <si>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</si>
  <si>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</si>
  <si>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</si>
  <si>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</si>
  <si>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</si>
  <si>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</si>
  <si>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</si>
  <si>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</si>
  <si>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</si>
  <si>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</si>
  <si>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</si>
  <si>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</si>
  <si>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</si>
  <si>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</si>
  <si>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</si>
  <si>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</si>
  <si>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</si>
  <si>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</si>
  <si>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</si>
  <si>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</si>
  <si>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</si>
  <si>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</si>
  <si>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</si>
  <si>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</si>
  <si>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</si>
  <si>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</si>
  <si>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</si>
  <si>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</si>
  <si>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</si>
  <si>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</si>
  <si>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</si>
  <si>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</si>
  <si>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</si>
  <si>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</si>
  <si>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</si>
  <si>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</si>
  <si>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</si>
  <si>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</si>
  <si>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</si>
  <si>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</si>
  <si>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</si>
  <si>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</si>
  <si>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</si>
  <si>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</si>
  <si>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</si>
  <si>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</si>
  <si>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</si>
  <si>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</si>
  <si>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</si>
  <si>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</si>
  <si>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</si>
  <si>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</si>
  <si>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</si>
  <si>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</si>
  <si>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</si>
  <si>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</si>
  <si>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</si>
  <si>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</si>
  <si>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</si>
  <si>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</si>
  <si>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</si>
  <si>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</si>
  <si>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</si>
  <si>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</si>
  <si>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</si>
  <si>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</si>
  <si>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</si>
  <si>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</si>
  <si>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</si>
  <si>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</si>
  <si>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</si>
  <si>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</si>
  <si>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</si>
  <si>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</si>
  <si>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</si>
  <si>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</si>
  <si>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</si>
  <si>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</si>
  <si>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</si>
  <si>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</si>
  <si>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</si>
  <si>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</si>
  <si>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</si>
  <si>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</si>
  <si>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</si>
  <si>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</si>
  <si>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</si>
  <si>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</si>
  <si>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</si>
  <si>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</si>
  <si>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</si>
  <si>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</si>
  <si>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</si>
  <si>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</si>
  <si>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</si>
  <si>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</si>
  <si>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</si>
  <si>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</si>
  <si>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</si>
  <si>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</si>
  <si>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</si>
  <si>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</si>
  <si>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</si>
  <si>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</si>
  <si>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</si>
  <si>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</si>
  <si>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</si>
  <si>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</si>
  <si>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</si>
  <si>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</si>
  <si>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</si>
  <si>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</si>
  <si>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</si>
  <si>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</si>
  <si>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</si>
  <si>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</si>
  <si>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</si>
  <si>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</si>
  <si>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</si>
  <si>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</si>
  <si>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</si>
  <si>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</si>
  <si>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</si>
  <si>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</si>
  <si>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</si>
  <si>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</si>
  <si>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</si>
  <si>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</si>
  <si>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</si>
  <si>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</si>
  <si>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</si>
  <si>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</si>
  <si>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</si>
  <si>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</si>
  <si>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</si>
  <si>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</si>
  <si>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</si>
  <si>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</si>
  <si>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</si>
  <si>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</si>
  <si>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</si>
  <si>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</si>
  <si>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</si>
  <si>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</si>
  <si>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</si>
  <si>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</si>
  <si>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</si>
  <si>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</si>
  <si>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</si>
  <si>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</si>
  <si>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</si>
  <si>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</si>
  <si>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</si>
  <si>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</si>
  <si>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</si>
  <si>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</si>
  <si>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</si>
  <si>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</si>
  <si>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</si>
  <si>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</si>
  <si>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</si>
  <si>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</si>
  <si>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</si>
  <si>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</si>
  <si>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</si>
  <si>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</si>
  <si>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</si>
  <si>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</si>
  <si>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</si>
  <si>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</si>
  <si>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</si>
  <si>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</si>
  <si>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</si>
  <si>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</si>
  <si>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</si>
  <si>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</si>
  <si>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</si>
  <si>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</si>
  <si>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</si>
  <si>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</si>
  <si>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</si>
  <si>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</si>
  <si>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</si>
  <si>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</si>
  <si>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</si>
  <si>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</si>
  <si>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</si>
  <si>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</si>
  <si>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</si>
  <si>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</si>
  <si>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</si>
  <si>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</si>
  <si>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</si>
  <si>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</si>
  <si>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</si>
  <si>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</si>
  <si>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</si>
  <si>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</si>
  <si>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</si>
  <si>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</si>
  <si>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</si>
  <si>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</si>
  <si>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</si>
  <si>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</si>
  <si>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</si>
  <si>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</si>
  <si>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</si>
  <si>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</si>
  <si>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</si>
  <si>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</si>
  <si>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</si>
  <si>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</si>
  <si>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</si>
  <si>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</si>
  <si>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</si>
  <si>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</si>
  <si>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</si>
  <si>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</si>
  <si>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</si>
  <si>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</si>
  <si>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</si>
  <si>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</si>
  <si>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</si>
  <si>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</si>
  <si>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</si>
  <si>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</si>
  <si>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</si>
  <si>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</si>
  <si>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</si>
  <si>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</si>
  <si>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</si>
  <si>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</si>
  <si>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</si>
  <si>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</si>
  <si>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</si>
  <si>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</si>
  <si>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</si>
  <si>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</si>
  <si>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</si>
  <si>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</si>
  <si>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</si>
  <si>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</si>
  <si>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</si>
  <si>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</si>
  <si>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</si>
  <si>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</si>
  <si>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</si>
  <si>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</si>
  <si>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</si>
  <si>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</si>
  <si>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</si>
  <si>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</si>
  <si>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</si>
  <si>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</si>
  <si>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</si>
  <si>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</si>
  <si>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</si>
  <si>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</si>
  <si>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</si>
  <si>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</si>
  <si>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</si>
  <si>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</si>
  <si>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</si>
  <si>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</si>
  <si>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</si>
  <si>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</si>
  <si>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</si>
  <si>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</si>
  <si>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</si>
  <si>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</si>
  <si>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</si>
  <si>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</si>
  <si>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</si>
  <si>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</si>
  <si>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</si>
  <si>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</si>
  <si>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</si>
  <si>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</si>
  <si>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</si>
  <si>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</si>
  <si>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</si>
  <si>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</si>
  <si>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</si>
  <si>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</si>
  <si>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</si>
  <si>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</si>
  <si>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</si>
  <si>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</si>
  <si>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</si>
  <si>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</si>
  <si>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</si>
  <si>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</si>
  <si>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</si>
  <si>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</si>
  <si>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</si>
  <si>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</si>
  <si>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</si>
  <si>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</si>
  <si>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</si>
  <si>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</si>
  <si>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</si>
  <si>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</si>
  <si>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</si>
  <si>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</si>
  <si>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</si>
  <si>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</si>
  <si>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</si>
  <si>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</si>
  <si>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</si>
  <si>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</si>
  <si>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</si>
  <si>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</si>
  <si>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</si>
  <si>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</si>
  <si>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</si>
  <si>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</si>
  <si>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</si>
  <si>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</si>
  <si>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</si>
  <si>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</si>
  <si>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</si>
  <si>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</si>
  <si>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</si>
  <si>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</si>
  <si>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</si>
  <si>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</si>
  <si>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</si>
  <si>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</si>
  <si>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</si>
  <si>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</si>
  <si>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</si>
  <si>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</si>
  <si>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</si>
  <si>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</si>
  <si>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</si>
  <si>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</si>
  <si>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</si>
  <si>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</si>
  <si>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</si>
  <si>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</si>
  <si>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</si>
  <si>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</si>
  <si>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</si>
  <si>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</si>
  <si>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</si>
  <si>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</si>
  <si>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</si>
  <si>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</si>
  <si>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</si>
  <si>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</si>
  <si>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</si>
  <si>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</si>
  <si>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</si>
  <si>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</si>
  <si>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</si>
  <si>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</si>
  <si>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</si>
  <si>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</si>
  <si>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</si>
  <si>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</si>
  <si>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</si>
  <si>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</si>
  <si>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</si>
  <si>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</si>
  <si>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</si>
  <si>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</si>
  <si>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</si>
  <si>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</si>
  <si>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</si>
  <si>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</si>
  <si>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</si>
  <si>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</si>
  <si>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</si>
  <si>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</si>
  <si>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</si>
  <si>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</si>
  <si>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</si>
  <si>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</si>
  <si>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</si>
  <si>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</si>
  <si>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</si>
  <si>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</si>
  <si>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</si>
  <si>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</si>
  <si>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</si>
  <si>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</si>
  <si>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</si>
  <si>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</si>
  <si>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</si>
  <si>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</si>
  <si>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</si>
  <si>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</si>
  <si>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</si>
  <si>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</si>
  <si>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</si>
  <si>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</si>
  <si>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</si>
  <si>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</si>
  <si>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</si>
  <si>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</si>
  <si>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</si>
  <si>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</si>
  <si>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</si>
  <si>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</si>
  <si>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</si>
  <si>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</si>
  <si>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</si>
  <si>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</si>
  <si>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</si>
  <si>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</si>
  <si>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</si>
  <si>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</si>
  <si>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</si>
  <si>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</si>
  <si>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</si>
  <si>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</si>
  <si>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</si>
  <si>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</si>
  <si>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</si>
  <si>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</si>
  <si>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</si>
  <si>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</si>
  <si>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</si>
  <si>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</si>
  <si>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</si>
  <si>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</si>
  <si>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</si>
  <si>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</si>
  <si>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</si>
  <si>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</si>
  <si>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</si>
  <si>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</si>
  <si>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</si>
  <si>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</si>
  <si>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</si>
  <si>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</si>
  <si>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</si>
  <si>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</si>
  <si>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</si>
  <si>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</si>
  <si>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</si>
  <si>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</si>
  <si>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</si>
  <si>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</si>
  <si>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</si>
  <si>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</si>
  <si>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</si>
  <si>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</si>
  <si>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</si>
  <si>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</si>
  <si>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</si>
  <si>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</si>
  <si>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</si>
  <si>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</si>
  <si>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</si>
  <si>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</si>
  <si>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</si>
  <si>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</si>
  <si>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</si>
  <si>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</si>
  <si>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</si>
  <si>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</si>
  <si>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</si>
  <si>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</si>
  <si>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</si>
  <si>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</si>
  <si>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</si>
  <si>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</si>
  <si>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</si>
  <si>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</si>
  <si>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</si>
  <si>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</si>
  <si>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</si>
  <si>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</si>
  <si>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</si>
  <si>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</si>
  <si>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</si>
  <si>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</si>
  <si>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</si>
  <si>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</si>
  <si>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</si>
  <si>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</si>
  <si>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</si>
  <si>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</si>
  <si>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</si>
  <si>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</si>
  <si>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</si>
  <si>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</si>
  <si>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</si>
  <si>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</si>
  <si>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</si>
  <si>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</si>
  <si>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</si>
  <si>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</si>
  <si>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</si>
  <si>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</si>
  <si>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</si>
  <si>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</si>
  <si>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</si>
  <si>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</si>
  <si>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</si>
  <si>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</si>
  <si>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</si>
  <si>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</si>
  <si>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</si>
  <si>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</si>
  <si>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</si>
  <si>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</si>
  <si>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</si>
  <si>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</si>
  <si>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</si>
  <si>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</si>
  <si>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</si>
  <si>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</si>
  <si>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</si>
  <si>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</si>
  <si>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</si>
  <si>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</si>
  <si>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</si>
  <si>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</si>
  <si>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</si>
  <si>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</si>
  <si>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</si>
  <si>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</si>
  <si>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</si>
  <si>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</si>
  <si>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</si>
  <si>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</si>
  <si>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</si>
  <si>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</si>
  <si>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</si>
  <si>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</si>
  <si>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</si>
  <si>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</si>
  <si>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</si>
  <si>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</si>
  <si>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</si>
  <si>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</si>
  <si>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</si>
  <si>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</si>
  <si>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</si>
  <si>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</si>
  <si>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</si>
  <si>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</si>
  <si>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</si>
  <si>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</si>
  <si>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</si>
  <si>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</si>
  <si>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</si>
  <si>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</si>
  <si>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</si>
  <si>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</si>
  <si>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</si>
  <si>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</si>
  <si>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</si>
  <si>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</si>
  <si>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</si>
  <si>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</si>
  <si>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</si>
  <si>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</si>
  <si>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</si>
  <si>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</si>
  <si>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</si>
  <si>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</si>
  <si>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</si>
  <si>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</si>
  <si>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</si>
  <si>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</si>
  <si>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</si>
  <si>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</si>
  <si>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</si>
  <si>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</si>
  <si>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</si>
  <si>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</si>
  <si>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</si>
  <si>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</si>
  <si>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</si>
  <si>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</si>
  <si>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</si>
  <si>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</si>
  <si>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</si>
  <si>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</si>
  <si>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</si>
  <si>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</si>
  <si>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</si>
  <si>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</si>
  <si>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</si>
  <si>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</si>
  <si>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</si>
  <si>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</si>
  <si>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</si>
  <si>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</si>
  <si>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</si>
  <si>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</si>
  <si>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</si>
  <si>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</si>
  <si>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</si>
  <si>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</si>
  <si>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</si>
  <si>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</si>
  <si>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</si>
  <si>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</si>
  <si>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</si>
  <si>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</si>
  <si>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</si>
  <si>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</si>
  <si>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</si>
  <si>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</si>
  <si>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</si>
  <si>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</si>
  <si>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</si>
  <si>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</si>
  <si>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</si>
  <si>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</si>
  <si>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</si>
  <si>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</si>
  <si>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</si>
  <si>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</si>
  <si>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</si>
  <si>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</si>
  <si>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</si>
  <si>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</si>
  <si>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</si>
  <si>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</si>
  <si>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</si>
  <si>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</si>
  <si>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</si>
  <si>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</si>
  <si>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</si>
  <si>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</si>
  <si>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</si>
  <si>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</si>
  <si>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</si>
  <si>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</si>
  <si>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</si>
  <si>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</si>
  <si>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</si>
  <si>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</si>
  <si>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</si>
  <si>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</si>
  <si>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</si>
  <si>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</si>
  <si>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</si>
  <si>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</si>
  <si>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</si>
  <si>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</si>
  <si>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</si>
  <si>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</si>
  <si>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</si>
  <si>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</si>
  <si>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</si>
  <si>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</si>
  <si>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</si>
  <si>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</si>
  <si>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</si>
  <si>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</si>
  <si>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</si>
  <si>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</si>
  <si>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</si>
  <si>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</si>
  <si>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</si>
  <si>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</si>
  <si>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</si>
  <si>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</si>
  <si>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</si>
  <si>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</si>
  <si>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</si>
  <si>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</si>
  <si>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</si>
  <si>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</si>
  <si>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</si>
  <si>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</si>
  <si>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</si>
  <si>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</si>
  <si>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</si>
  <si>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</si>
  <si>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</si>
  <si>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</si>
  <si>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</si>
  <si>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</si>
  <si>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</si>
  <si>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</si>
  <si>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</si>
  <si>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</si>
  <si>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</si>
  <si>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</si>
  <si>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</si>
  <si>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</si>
  <si>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</si>
  <si>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</si>
  <si>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</si>
  <si>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</si>
  <si>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</si>
  <si>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</si>
  <si>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</si>
  <si>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</si>
  <si>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</si>
  <si>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</si>
  <si>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</si>
  <si>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</si>
  <si>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</si>
  <si>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</si>
  <si>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</si>
  <si>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</si>
  <si>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</si>
  <si>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</si>
  <si>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</si>
  <si>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</si>
  <si>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</si>
  <si>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</si>
  <si>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</si>
  <si>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</si>
  <si>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</si>
  <si>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</si>
  <si>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</si>
  <si>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</si>
  <si>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</si>
  <si>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</si>
  <si>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</si>
  <si>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</si>
  <si>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</si>
  <si>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</si>
  <si>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</si>
  <si>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</si>
  <si>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</si>
  <si>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</si>
  <si>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</si>
  <si>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</si>
  <si>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</si>
  <si>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</si>
  <si>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</si>
  <si>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</si>
  <si>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</si>
  <si>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</si>
  <si>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</si>
  <si>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</si>
  <si>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</si>
  <si>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</si>
  <si>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</si>
  <si>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</si>
  <si>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</si>
  <si>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</si>
  <si>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</si>
  <si>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</si>
  <si>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</si>
  <si>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</si>
  <si>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</si>
  <si>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</si>
  <si>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</si>
  <si>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</si>
  <si>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</si>
  <si>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</si>
  <si>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</si>
  <si>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</si>
  <si>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</si>
  <si>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</si>
  <si>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</si>
  <si>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</si>
  <si>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</si>
  <si>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</si>
  <si>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</si>
  <si>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</si>
  <si>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</si>
  <si>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</si>
  <si>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</si>
  <si>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</si>
  <si>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</si>
  <si>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</si>
  <si>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</si>
  <si>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</si>
  <si>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</si>
  <si>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</si>
  <si>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</si>
  <si>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</si>
  <si>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</si>
  <si>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</si>
  <si>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</si>
  <si>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</si>
  <si>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</si>
  <si>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</si>
  <si>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</si>
  <si>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</si>
  <si>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</si>
  <si>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</si>
  <si>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</si>
  <si>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</si>
  <si>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</si>
  <si>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</si>
  <si>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</si>
  <si>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</si>
  <si>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</si>
  <si>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</si>
  <si>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</si>
  <si>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</si>
  <si>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</si>
  <si>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</si>
  <si>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</si>
  <si>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</si>
  <si>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</si>
  <si>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</si>
  <si>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</si>
  <si>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</si>
  <si>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</si>
  <si>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</si>
  <si>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</si>
  <si>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</si>
  <si>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</si>
  <si>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</si>
  <si>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</si>
  <si>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</si>
  <si>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</si>
  <si>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</si>
  <si>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</si>
  <si>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</si>
  <si>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</si>
  <si>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</si>
  <si>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</si>
  <si>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</si>
  <si>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</si>
  <si>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</si>
  <si>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</si>
  <si>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</si>
  <si>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</si>
  <si>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</si>
  <si>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</si>
  <si>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</si>
  <si>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</si>
  <si>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</si>
  <si>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</si>
  <si>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</si>
  <si>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</si>
  <si>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</si>
  <si>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</si>
  <si>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</si>
  <si>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</si>
  <si>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</si>
  <si>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</si>
  <si>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</si>
  <si>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</si>
  <si>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</si>
  <si>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</si>
  <si>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</si>
  <si>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</si>
  <si>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</si>
  <si>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</si>
  <si>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</si>
  <si>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</si>
  <si>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</si>
  <si>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</si>
  <si>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</si>
  <si>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</si>
  <si>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</si>
  <si>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</si>
  <si>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</si>
  <si>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</si>
  <si>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</si>
  <si>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</si>
  <si>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</si>
  <si>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</si>
  <si>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</si>
  <si>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</si>
  <si>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</si>
  <si>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</si>
  <si>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</si>
  <si>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</si>
  <si>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</si>
  <si>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</si>
  <si>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</si>
  <si>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</si>
  <si>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</si>
  <si>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</si>
  <si>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</si>
  <si>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</si>
  <si>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</si>
  <si>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</si>
  <si>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</si>
  <si>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</si>
  <si>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</si>
  <si>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</si>
  <si>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</si>
  <si>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</si>
  <si>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</si>
  <si>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</si>
  <si>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</si>
  <si>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</si>
  <si>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</si>
  <si>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</si>
  <si>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</si>
  <si>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</si>
  <si>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</si>
  <si>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</si>
  <si>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</si>
  <si>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</si>
  <si>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</si>
  <si>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</si>
  <si>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</si>
  <si>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</si>
  <si>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</si>
  <si>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</si>
  <si>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</si>
  <si>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</si>
  <si>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</si>
  <si>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</si>
  <si>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</si>
  <si>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</si>
  <si>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</si>
  <si>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</si>
  <si>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</si>
  <si>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</si>
  <si>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</si>
  <si>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</si>
  <si>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</si>
  <si>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</si>
  <si>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</si>
  <si>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</si>
  <si>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</si>
  <si>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</si>
  <si>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</si>
  <si>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</si>
  <si>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</si>
  <si>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</si>
  <si>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</si>
  <si>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</si>
  <si>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</si>
  <si>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</si>
  <si>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</si>
  <si>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</si>
  <si>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</si>
  <si>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</si>
  <si>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</si>
  <si>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</si>
  <si>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</si>
  <si>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</si>
  <si>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</si>
  <si>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</si>
  <si>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</si>
  <si>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</si>
  <si>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</si>
  <si>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</si>
  <si>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</si>
  <si>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</si>
  <si>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</si>
  <si>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</si>
  <si>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</si>
  <si>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</si>
  <si>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</si>
  <si>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</si>
  <si>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</si>
  <si>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</si>
  <si>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</si>
  <si>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</si>
  <si>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</si>
  <si>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</si>
  <si>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</si>
  <si>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</si>
  <si>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</si>
  <si>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</si>
  <si>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</si>
  <si>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</si>
  <si>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</si>
  <si>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</si>
  <si>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</si>
  <si>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</si>
  <si>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</si>
  <si>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</si>
  <si>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</si>
  <si>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</si>
  <si>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</si>
  <si>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</si>
  <si>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</si>
  <si>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</si>
  <si>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</si>
  <si>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</si>
  <si>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</si>
  <si>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</si>
  <si>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</si>
  <si>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</si>
  <si>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</si>
  <si>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</si>
  <si>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</si>
  <si>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</si>
  <si>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</si>
  <si>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</si>
  <si>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</si>
  <si>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</si>
  <si>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</si>
  <si>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</si>
  <si>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</si>
  <si>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</si>
  <si>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</si>
  <si>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</si>
  <si>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</si>
  <si>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</si>
  <si>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</si>
  <si>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</si>
  <si>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</si>
  <si>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</si>
  <si>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</si>
  <si>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</si>
  <si>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</si>
  <si>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</si>
  <si>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</si>
  <si>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</si>
  <si>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</si>
  <si>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</si>
  <si>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</si>
  <si>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</si>
  <si>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</si>
  <si>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</si>
  <si>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</si>
  <si>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</si>
  <si>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</si>
  <si>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</si>
  <si>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</si>
  <si>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</si>
  <si>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</si>
  <si>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</si>
  <si>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</si>
  <si>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</si>
  <si>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</si>
  <si>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</si>
  <si>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</si>
  <si>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</si>
  <si>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</si>
  <si>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</si>
  <si>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</si>
  <si>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</si>
  <si>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</si>
  <si>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</si>
  <si>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</si>
  <si>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</si>
  <si>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</si>
  <si>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</si>
  <si>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</si>
  <si>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</si>
  <si>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</si>
  <si>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</si>
  <si>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</si>
  <si>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</si>
  <si>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</si>
  <si>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</si>
  <si>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</si>
  <si>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</si>
  <si>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</si>
  <si>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</si>
  <si>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</si>
  <si>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</si>
  <si>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</si>
  <si>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</si>
  <si>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</si>
  <si>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</si>
  <si>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</si>
  <si>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</si>
  <si>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</si>
  <si>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</si>
  <si>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</si>
  <si>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</si>
  <si>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</si>
  <si>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</si>
  <si>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</si>
  <si>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</si>
  <si>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</si>
  <si>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</si>
  <si>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</si>
  <si>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</si>
  <si>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</si>
  <si>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</si>
  <si>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</si>
  <si>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</si>
  <si>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</si>
  <si>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</si>
  <si>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</si>
  <si>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</si>
  <si>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</si>
  <si>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</si>
  <si>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</si>
  <si>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</si>
  <si>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</si>
  <si>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</si>
  <si>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</si>
  <si>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</si>
  <si>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</si>
  <si>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</si>
  <si>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</si>
  <si>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</si>
  <si>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</si>
  <si>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</si>
  <si>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</si>
  <si>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</si>
  <si>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</si>
  <si>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</si>
  <si>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</si>
  <si>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</si>
  <si>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</si>
  <si>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</si>
  <si>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</si>
  <si>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</si>
  <si>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</si>
  <si>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</si>
  <si>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</si>
  <si>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</si>
  <si>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</si>
  <si>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</si>
  <si>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</si>
  <si>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</si>
  <si>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</si>
  <si>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</si>
  <si>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</si>
  <si>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</si>
  <si>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</si>
  <si>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</si>
  <si>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</si>
  <si>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</si>
  <si>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</si>
  <si>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</si>
  <si>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</si>
  <si>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</si>
  <si>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</si>
  <si>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</si>
  <si>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</si>
  <si>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</si>
  <si>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</si>
  <si>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</si>
  <si>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</si>
  <si>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</si>
  <si>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</si>
  <si>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</si>
  <si>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</si>
  <si>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</si>
  <si>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</si>
  <si>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</si>
  <si>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</si>
  <si>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</si>
  <si>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</si>
  <si>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</si>
  <si>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</si>
  <si>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</si>
  <si>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</si>
  <si>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</si>
  <si>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</si>
  <si>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</si>
  <si>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</si>
  <si>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</si>
  <si>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</si>
  <si>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</si>
  <si>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</si>
  <si>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</si>
  <si>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</si>
  <si>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</si>
  <si>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</si>
  <si>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</si>
  <si>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</si>
  <si>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</si>
  <si>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</si>
  <si>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</si>
  <si>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</si>
  <si>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</si>
  <si>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</si>
  <si>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</si>
  <si>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</si>
  <si>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</si>
  <si>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</si>
  <si>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</si>
  <si>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</si>
  <si>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</si>
  <si>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</si>
  <si>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</si>
  <si>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</si>
  <si>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</si>
  <si>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</si>
  <si>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</si>
  <si>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</si>
  <si>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</si>
  <si>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</si>
  <si>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</si>
  <si>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</si>
  <si>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</si>
  <si>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</si>
  <si>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</si>
  <si>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</si>
  <si>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</si>
  <si>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</si>
  <si>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</si>
  <si>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</si>
  <si>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</si>
  <si>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</si>
  <si>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</si>
  <si>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</si>
  <si>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</si>
  <si>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</si>
  <si>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</si>
  <si>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</si>
  <si>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</si>
  <si>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</si>
  <si>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</si>
  <si>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</si>
  <si>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</si>
  <si>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</si>
  <si>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</si>
  <si>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</si>
  <si>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</si>
  <si>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</si>
  <si>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</si>
  <si>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</si>
  <si>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</si>
  <si>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</si>
  <si>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</si>
  <si>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</si>
  <si>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</si>
  <si>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</si>
  <si>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</si>
  <si>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</si>
  <si>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</si>
  <si>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</si>
  <si>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</si>
  <si>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</si>
  <si>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</si>
  <si>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</si>
  <si>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</si>
  <si>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</si>
  <si>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</si>
  <si>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</si>
  <si>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</si>
  <si>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</si>
  <si>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</si>
  <si>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</si>
  <si>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</si>
  <si>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</si>
  <si>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</si>
  <si>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</si>
  <si>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</si>
  <si>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</si>
  <si>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</si>
  <si>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</si>
  <si>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</si>
  <si>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</si>
  <si>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</si>
  <si>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</si>
  <si>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</si>
  <si>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</si>
  <si>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</si>
  <si>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</si>
  <si>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</si>
  <si>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</si>
  <si>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</si>
  <si>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</si>
  <si>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</si>
  <si>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</si>
  <si>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</si>
  <si>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</si>
  <si>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</si>
  <si>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</si>
  <si>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</si>
  <si>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</si>
  <si>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</si>
  <si>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</si>
  <si>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</si>
  <si>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</si>
  <si>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</si>
  <si>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</si>
  <si>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</si>
  <si>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</si>
  <si>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</si>
  <si>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</si>
  <si>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</si>
  <si>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</si>
  <si>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</si>
  <si>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</si>
  <si>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</si>
  <si>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</si>
  <si>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</si>
  <si>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</si>
  <si>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</si>
  <si>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</si>
  <si>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</si>
  <si>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</si>
  <si>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</si>
  <si>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</si>
  <si>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</si>
  <si>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</si>
  <si>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</si>
  <si>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</si>
  <si>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</si>
  <si>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</si>
  <si>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</si>
  <si>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</si>
  <si>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</si>
  <si>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</si>
  <si>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</si>
  <si>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</si>
  <si>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</si>
  <si>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</si>
  <si>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</si>
  <si>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</si>
  <si>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</si>
  <si>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</si>
  <si>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</si>
  <si>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</si>
  <si>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</si>
  <si>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</si>
  <si>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</si>
  <si>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</si>
  <si>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</si>
  <si>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</si>
  <si>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</si>
  <si>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</si>
  <si>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</si>
  <si>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</si>
  <si>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</si>
  <si>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</si>
  <si>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</si>
  <si>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</si>
  <si>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</si>
  <si>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</si>
  <si>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</si>
  <si>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</si>
  <si>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</si>
  <si>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</si>
  <si>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</si>
  <si>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</si>
  <si>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</si>
  <si>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</si>
  <si>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</si>
  <si>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</si>
  <si>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</si>
  <si>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</si>
  <si>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</si>
  <si>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</si>
  <si>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</si>
  <si>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</si>
  <si>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</si>
  <si>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</si>
  <si>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</si>
  <si>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</si>
  <si>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</si>
  <si>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</si>
  <si>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</si>
  <si>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</si>
  <si>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</si>
  <si>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</si>
  <si>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</si>
  <si>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</si>
  <si>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</si>
  <si>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</si>
  <si>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</si>
  <si>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</si>
  <si>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</si>
  <si>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</si>
  <si>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</si>
  <si>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</si>
  <si>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</si>
  <si>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</si>
  <si>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</si>
  <si>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</si>
  <si>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</si>
  <si>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</si>
  <si>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</si>
  <si>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</si>
  <si>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</si>
  <si>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</si>
  <si>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</si>
  <si>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</si>
  <si>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</si>
  <si>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</si>
  <si>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</si>
  <si>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</si>
  <si>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</si>
  <si>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</si>
  <si>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</si>
  <si>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</si>
  <si>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</si>
  <si>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</si>
  <si>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</si>
  <si>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</si>
  <si>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</si>
  <si>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</si>
  <si>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</si>
  <si>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</si>
  <si>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</si>
  <si>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</si>
  <si>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</si>
  <si>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</si>
  <si>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</si>
  <si>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</si>
  <si>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</si>
  <si>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</si>
  <si>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</si>
  <si>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</si>
  <si>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</si>
  <si>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</si>
  <si>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</si>
  <si>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</si>
  <si>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</si>
  <si>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</si>
  <si>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</si>
  <si>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</si>
  <si>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</si>
  <si>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</si>
  <si>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</si>
  <si>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</si>
  <si>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</si>
  <si>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</si>
  <si>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</si>
  <si>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</si>
  <si>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</si>
  <si>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</si>
  <si>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</si>
  <si>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</si>
  <si>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</si>
  <si>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</si>
  <si>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</si>
  <si>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</si>
  <si>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</si>
  <si>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</si>
  <si>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</si>
  <si>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</si>
  <si>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</si>
  <si>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</si>
  <si>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</si>
  <si>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</si>
  <si>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</si>
  <si>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</si>
  <si>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</si>
  <si>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</si>
  <si>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</si>
  <si>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</si>
  <si>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</si>
  <si>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</si>
  <si>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</si>
  <si>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</si>
  <si>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</si>
  <si>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</si>
  <si>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</si>
  <si>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</si>
  <si>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</si>
  <si>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</si>
  <si>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</si>
  <si>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</si>
  <si>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</si>
  <si>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</si>
  <si>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</si>
  <si>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</si>
  <si>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</si>
  <si>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</si>
  <si>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</si>
  <si>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</si>
  <si>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</si>
  <si>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</si>
  <si>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</si>
  <si>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</si>
  <si>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</si>
  <si>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</si>
  <si>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</si>
  <si>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</si>
  <si>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</si>
  <si>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</si>
  <si>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</si>
  <si>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</si>
  <si>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</si>
  <si>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</si>
  <si>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</si>
  <si>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</si>
  <si>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</si>
  <si>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</si>
  <si>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</si>
  <si>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</si>
  <si>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</si>
  <si>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</si>
  <si>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</si>
  <si>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</si>
  <si>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</si>
  <si>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</si>
  <si>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</si>
  <si>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</si>
  <si>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</si>
  <si>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</si>
  <si>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</si>
  <si>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</si>
  <si>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</si>
  <si>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</si>
  <si>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</si>
  <si>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</si>
  <si>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</si>
  <si>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</si>
  <si>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</si>
  <si>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</si>
  <si>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</si>
  <si>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</si>
  <si>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</si>
  <si>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</si>
  <si>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</si>
  <si>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</si>
  <si>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</si>
  <si>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</si>
  <si>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</si>
  <si>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</si>
  <si>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</si>
  <si>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</si>
  <si>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</si>
  <si>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</si>
  <si>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</si>
  <si>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</si>
  <si>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</si>
  <si>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</si>
  <si>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</si>
  <si>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</si>
  <si>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</si>
  <si>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</si>
  <si>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</si>
  <si>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</si>
  <si>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</si>
  <si>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</si>
  <si>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</si>
  <si>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</si>
  <si>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</si>
  <si>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</si>
  <si>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</si>
  <si>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</si>
  <si>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</si>
  <si>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</si>
  <si>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</si>
  <si>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</si>
  <si>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</si>
  <si>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</si>
  <si>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</si>
  <si>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</si>
  <si>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</si>
  <si>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</si>
  <si>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</si>
  <si>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</si>
  <si>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</si>
  <si>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</si>
  <si>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</si>
  <si>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</si>
  <si>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</si>
  <si>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</si>
  <si>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</si>
  <si>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</si>
  <si>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</si>
  <si>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</si>
  <si>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</si>
  <si>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</si>
  <si>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</si>
  <si>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</si>
  <si>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</si>
  <si>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</si>
  <si>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</si>
  <si>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</si>
  <si>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</si>
  <si>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</si>
  <si>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</si>
  <si>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</si>
  <si>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</si>
  <si>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</si>
  <si>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</si>
  <si>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</si>
  <si>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</si>
  <si>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</si>
  <si>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</si>
  <si>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</si>
  <si>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</si>
  <si>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</si>
  <si>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</si>
  <si>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</si>
  <si>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</si>
  <si>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</si>
  <si>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</si>
  <si>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</si>
  <si>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</si>
  <si>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</si>
  <si>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</si>
  <si>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</si>
  <si>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</si>
  <si>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</si>
  <si>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</si>
  <si>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</si>
  <si>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</si>
  <si>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</si>
  <si>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</si>
  <si>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</si>
  <si>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</si>
  <si>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</si>
  <si>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</si>
  <si>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</si>
  <si>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</si>
  <si>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</si>
  <si>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</si>
  <si>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</si>
  <si>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</si>
  <si>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</si>
  <si>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</si>
  <si>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</si>
  <si>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</si>
  <si>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</si>
  <si>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</si>
  <si>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</si>
  <si>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</si>
  <si>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</si>
  <si>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</si>
  <si>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</si>
  <si>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</si>
  <si>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</si>
  <si>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</si>
  <si>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</si>
  <si>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</si>
  <si>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</si>
  <si>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</si>
  <si>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</si>
  <si>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</si>
  <si>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</si>
  <si>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</si>
  <si>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</si>
  <si>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</si>
  <si>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</si>
  <si>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</si>
  <si>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</si>
  <si>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</si>
  <si>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</si>
  <si>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</si>
  <si>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</si>
  <si>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</si>
  <si>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</si>
  <si>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</si>
  <si>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</si>
  <si>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</si>
  <si>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</si>
  <si>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</si>
  <si>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</si>
  <si>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</si>
  <si>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</si>
  <si>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</si>
  <si>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</si>
  <si>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</si>
  <si>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</si>
  <si>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</si>
  <si>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</si>
  <si>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</si>
  <si>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</si>
  <si>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</si>
  <si>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</si>
  <si>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</si>
  <si>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</si>
  <si>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</si>
  <si>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</si>
  <si>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</si>
  <si>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</si>
  <si>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</si>
  <si>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</si>
  <si>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</si>
  <si>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</si>
  <si>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</si>
  <si>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</si>
  <si>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</si>
  <si>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</si>
  <si>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</si>
  <si>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</si>
  <si>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</si>
  <si>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</si>
  <si>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</si>
  <si>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</si>
  <si>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</si>
  <si>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</si>
  <si>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</si>
  <si>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</si>
  <si>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</si>
  <si>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</si>
  <si>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</si>
  <si>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</si>
  <si>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</si>
  <si>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</si>
  <si>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</si>
  <si>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</si>
  <si>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</si>
  <si>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</si>
  <si>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</si>
  <si>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</si>
  <si>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</si>
  <si>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</si>
  <si>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</si>
  <si>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</si>
  <si>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</si>
  <si>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</si>
  <si>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</si>
  <si>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</si>
  <si>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</si>
  <si>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</si>
  <si>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</si>
  <si>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</si>
  <si>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</si>
  <si>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</si>
  <si>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</si>
  <si>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</si>
  <si>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</si>
  <si>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</si>
  <si>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</si>
  <si>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</si>
  <si>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</si>
  <si>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</si>
  <si>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</si>
  <si>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</si>
  <si>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</si>
  <si>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</si>
  <si>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</si>
  <si>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</si>
  <si>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</si>
  <si>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</si>
  <si>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</si>
  <si>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</si>
  <si>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</si>
  <si>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</si>
  <si>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</si>
  <si>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</si>
  <si>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</si>
  <si>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</si>
  <si>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</si>
  <si>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</si>
  <si>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</si>
  <si>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</si>
  <si>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</si>
  <si>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</si>
  <si>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</si>
  <si>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</si>
  <si>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</si>
  <si>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</si>
  <si>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</si>
  <si>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</si>
  <si>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</si>
  <si>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</si>
  <si>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</si>
  <si>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</si>
  <si>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</si>
  <si>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</si>
  <si>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</si>
  <si>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</si>
  <si>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</si>
  <si>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</si>
  <si>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</si>
  <si>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</si>
  <si>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</si>
  <si>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</si>
  <si>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</si>
  <si>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</si>
  <si>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</si>
  <si>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</si>
  <si>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</si>
  <si>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</si>
  <si>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</si>
  <si>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</si>
  <si>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</si>
  <si>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</si>
  <si>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</si>
  <si>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</si>
  <si>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</si>
  <si>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</si>
  <si>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</si>
  <si>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</si>
  <si>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</si>
  <si>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</si>
  <si>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</si>
  <si>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</si>
  <si>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</si>
  <si>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</si>
  <si>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</si>
  <si>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</si>
  <si>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</si>
  <si>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</si>
  <si>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</si>
  <si>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</si>
  <si>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</si>
  <si>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</si>
  <si>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</si>
  <si>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</si>
  <si>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</si>
  <si>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</si>
  <si>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</si>
  <si>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</si>
  <si>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</si>
  <si>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</si>
  <si>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</si>
  <si>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</si>
  <si>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</si>
  <si>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</si>
  <si>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</si>
  <si>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</si>
  <si>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</si>
  <si>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</si>
  <si>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</si>
  <si>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</si>
  <si>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</si>
  <si>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</si>
  <si>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</si>
  <si>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</si>
  <si>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</si>
  <si>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</si>
  <si>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</si>
  <si>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</si>
  <si>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</si>
  <si>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</si>
  <si>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</si>
  <si>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</si>
  <si>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</si>
  <si>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</si>
  <si>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</si>
  <si>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</si>
  <si>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</si>
  <si>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</si>
  <si>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</si>
  <si>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</si>
  <si>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</si>
  <si>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</si>
  <si>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</si>
  <si>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</si>
  <si>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</si>
  <si>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</si>
  <si>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</si>
  <si>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</si>
  <si>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</si>
  <si>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</si>
  <si>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</si>
  <si>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</si>
  <si>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</si>
  <si>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</si>
  <si>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</si>
  <si>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</si>
  <si>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</si>
  <si>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</si>
  <si>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</si>
  <si>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</si>
  <si>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</si>
  <si>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</si>
  <si>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</si>
  <si>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</si>
  <si>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</si>
  <si>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</si>
  <si>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</si>
  <si>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</si>
  <si>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</si>
  <si>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</si>
  <si>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</si>
  <si>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</si>
  <si>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</si>
  <si>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</si>
  <si>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</si>
  <si>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</si>
  <si>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</si>
  <si>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</si>
  <si>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</si>
  <si>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</si>
  <si>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</si>
  <si>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</si>
  <si>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</si>
  <si>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</si>
  <si>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</si>
  <si>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</si>
  <si>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</si>
  <si>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</si>
  <si>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</si>
  <si>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</si>
  <si>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</si>
  <si>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</si>
  <si>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</si>
  <si>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</si>
  <si>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</si>
  <si>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</si>
  <si>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</si>
  <si>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</si>
  <si>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</si>
  <si>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</si>
  <si>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</si>
  <si>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</si>
  <si>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</si>
  <si>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</si>
  <si>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</si>
  <si>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</si>
  <si>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</si>
  <si>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</si>
  <si>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</si>
  <si>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</si>
  <si>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</si>
  <si>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</si>
  <si>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</si>
  <si>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</si>
  <si>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</si>
  <si>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</si>
  <si>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</si>
  <si>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</si>
  <si>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</si>
  <si>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</si>
  <si>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</si>
  <si>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</si>
  <si>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</si>
  <si>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</si>
  <si>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</si>
  <si>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</si>
  <si>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</si>
  <si>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</si>
  <si>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</si>
  <si>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</si>
  <si>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</si>
  <si>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</si>
  <si>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</si>
  <si>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</si>
  <si>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</si>
  <si>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</si>
  <si>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</si>
  <si>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</si>
  <si>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</si>
  <si>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</si>
  <si>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</si>
  <si>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</si>
  <si>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</si>
  <si>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</si>
  <si>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</si>
  <si>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</si>
  <si>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</si>
  <si>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</si>
  <si>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</si>
  <si>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</si>
  <si>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</si>
  <si>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</si>
  <si>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</si>
  <si>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</si>
  <si>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</si>
  <si>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</si>
  <si>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</si>
  <si>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</si>
  <si>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</si>
  <si>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</si>
  <si>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</si>
  <si>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</si>
  <si>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</si>
  <si>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</si>
  <si>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</si>
  <si>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</si>
  <si>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</si>
  <si>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</si>
  <si>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</si>
  <si>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</si>
  <si>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</si>
  <si>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</si>
  <si>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</si>
  <si>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</si>
  <si>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</si>
  <si>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</si>
  <si>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</si>
  <si>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</si>
  <si>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</si>
  <si>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</si>
  <si>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</si>
  <si>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</si>
  <si>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</si>
  <si>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</si>
  <si>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</si>
  <si>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</si>
  <si>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</si>
  <si>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</si>
  <si>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</si>
  <si>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</si>
  <si>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</si>
  <si>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</si>
  <si>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</si>
  <si>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</si>
  <si>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</si>
  <si>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</si>
  <si>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</si>
  <si>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</si>
  <si>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</si>
  <si>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</si>
  <si>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</si>
  <si>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</si>
  <si>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</si>
  <si>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</si>
  <si>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</si>
  <si>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</si>
  <si>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</si>
  <si>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</si>
  <si>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</si>
  <si>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</si>
  <si>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</si>
  <si>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</si>
  <si>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</si>
  <si>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</si>
  <si>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</si>
  <si>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</si>
  <si>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</si>
  <si>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</si>
  <si>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</si>
  <si>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</si>
  <si>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</si>
  <si>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</si>
  <si>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</si>
  <si>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</si>
  <si>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</si>
  <si>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</si>
  <si>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</si>
  <si>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</si>
  <si>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</si>
  <si>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</si>
  <si>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</si>
  <si>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</si>
  <si>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</si>
  <si>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</si>
  <si>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</si>
  <si>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</si>
  <si>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</si>
  <si>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</si>
  <si>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</si>
  <si>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</si>
  <si>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</si>
  <si>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</si>
  <si>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</si>
  <si>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</si>
  <si>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</si>
  <si>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</si>
  <si>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</si>
  <si>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</si>
  <si>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</si>
  <si>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</si>
  <si>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</si>
  <si>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</si>
  <si>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</si>
  <si>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</si>
  <si>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</si>
  <si>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</si>
  <si>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</si>
  <si>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</si>
  <si>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</si>
  <si>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</si>
  <si>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</si>
  <si>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</si>
  <si>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</si>
  <si>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</si>
  <si>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</si>
  <si>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</si>
  <si>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</si>
  <si>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</si>
  <si>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</si>
  <si>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</si>
  <si>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</si>
  <si>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</si>
  <si>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</si>
  <si>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</si>
  <si>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</si>
  <si>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</si>
  <si>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</si>
  <si>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</si>
  <si>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</si>
  <si>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</si>
  <si>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</si>
  <si>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</si>
  <si>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</si>
  <si>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</si>
  <si>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</si>
  <si>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</si>
  <si>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</si>
  <si>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</si>
  <si>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</si>
  <si>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</si>
  <si>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</si>
  <si>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</si>
  <si>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</si>
  <si>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</si>
  <si>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</si>
  <si>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</si>
  <si>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</si>
  <si>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</si>
  <si>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</si>
  <si>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</si>
  <si>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</si>
  <si>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</si>
  <si>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</si>
  <si>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</si>
  <si>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</si>
  <si>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</si>
  <si>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</si>
  <si>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</si>
  <si>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</si>
  <si>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</si>
  <si>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</si>
  <si>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</si>
  <si>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</si>
  <si>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</si>
  <si>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</si>
  <si>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</si>
  <si>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</si>
  <si>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</si>
  <si>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</si>
  <si>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</si>
  <si>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</si>
  <si>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</si>
  <si>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</si>
  <si>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</si>
  <si>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</si>
  <si>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</si>
  <si>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</si>
  <si>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</si>
  <si>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</si>
  <si>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</si>
  <si>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</si>
  <si>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</si>
  <si>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</si>
  <si>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</si>
  <si>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</si>
  <si>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</si>
  <si>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</si>
  <si>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</si>
  <si>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</si>
  <si>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</si>
  <si>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</si>
  <si>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</si>
  <si>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</si>
  <si>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</si>
  <si>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</si>
  <si>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</si>
  <si>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</si>
  <si>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</si>
  <si>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</si>
  <si>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</si>
  <si>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</si>
  <si>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</si>
  <si>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</si>
  <si>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</si>
  <si>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</si>
  <si>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</si>
  <si>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</si>
  <si>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</si>
  <si>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</si>
  <si>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</si>
  <si>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</si>
  <si>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</si>
  <si>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</si>
  <si>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</si>
  <si>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</si>
  <si>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</si>
  <si>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</si>
  <si>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</si>
  <si>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</si>
  <si>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</si>
  <si>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</si>
  <si>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</si>
  <si>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</si>
  <si>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</si>
  <si>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</si>
  <si>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</si>
  <si>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</si>
  <si>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</si>
  <si>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</si>
  <si>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</si>
  <si>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</si>
  <si>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</si>
  <si>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</si>
  <si>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</si>
  <si>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</si>
  <si>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</si>
  <si>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</si>
  <si>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</si>
  <si>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</si>
  <si>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</si>
  <si>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</si>
  <si>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</si>
  <si>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</si>
  <si>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</si>
  <si>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</si>
  <si>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</si>
  <si>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</si>
  <si>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</si>
  <si>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</si>
  <si>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</si>
  <si>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</si>
  <si>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</si>
  <si>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</si>
  <si>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</si>
  <si>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</si>
  <si>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</si>
  <si>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</si>
  <si>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</si>
  <si>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</si>
  <si>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</si>
  <si>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</si>
  <si>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</si>
  <si>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</si>
  <si>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</si>
  <si>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</si>
  <si>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</si>
  <si>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</si>
  <si>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</si>
  <si>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</si>
  <si>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</si>
  <si>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</si>
  <si>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</si>
  <si>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</si>
  <si>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</si>
  <si>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</si>
  <si>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</si>
  <si>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</si>
  <si>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</si>
  <si>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</si>
  <si>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</si>
  <si>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</si>
  <si>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</si>
  <si>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</si>
  <si>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</si>
  <si>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</si>
  <si>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</si>
  <si>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</si>
  <si>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</si>
  <si>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</si>
  <si>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</si>
  <si>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</si>
  <si>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</si>
  <si>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</si>
  <si>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</si>
  <si>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</si>
  <si>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</si>
  <si>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</si>
  <si>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</si>
  <si>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</si>
  <si>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</si>
  <si>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</si>
  <si>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</si>
  <si>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</si>
  <si>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</si>
  <si>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</si>
  <si>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</si>
  <si>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</si>
  <si>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</si>
  <si>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</si>
  <si>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</si>
  <si>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</si>
  <si>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</si>
  <si>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</si>
  <si>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</si>
  <si>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</si>
  <si>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</si>
  <si>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</si>
  <si>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</si>
  <si>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</si>
  <si>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</si>
  <si>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</si>
  <si>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</si>
  <si>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</si>
  <si>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</si>
  <si>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</si>
  <si>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</si>
  <si>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</si>
  <si>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</si>
  <si>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</si>
  <si>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</si>
  <si>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</si>
  <si>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</si>
  <si>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</si>
  <si>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</si>
  <si>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</si>
  <si>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</si>
  <si>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</si>
  <si>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</si>
  <si>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</si>
  <si>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</si>
  <si>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</si>
  <si>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</si>
  <si>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</si>
  <si>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</si>
  <si>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</si>
  <si>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</si>
  <si>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</si>
  <si>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</si>
  <si>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</si>
  <si>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</si>
  <si>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</si>
  <si>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</si>
  <si>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</si>
  <si>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</si>
  <si>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</si>
  <si>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</si>
  <si>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</si>
  <si>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</si>
  <si>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</si>
  <si>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</si>
  <si>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</si>
  <si>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</si>
  <si>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</si>
  <si>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</si>
  <si>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</si>
  <si>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</si>
  <si>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</si>
  <si>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</si>
  <si>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</si>
  <si>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</si>
  <si>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</si>
  <si>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</si>
  <si>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</si>
  <si>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</si>
  <si>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</si>
  <si>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</si>
  <si>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</si>
  <si>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</si>
  <si>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</si>
  <si>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</si>
  <si>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</si>
  <si>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</si>
  <si>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</si>
  <si>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</si>
  <si>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</si>
  <si>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</si>
  <si>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</si>
  <si>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</si>
  <si>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</si>
  <si>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</si>
  <si>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</si>
  <si>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</si>
  <si>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</si>
  <si>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</si>
  <si>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</si>
  <si>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</si>
  <si>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</si>
  <si>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</si>
  <si>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</si>
  <si>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</si>
  <si>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</si>
  <si>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</si>
  <si>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</si>
  <si>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</si>
  <si>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</si>
  <si>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</si>
  <si>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</si>
  <si>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</si>
  <si>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</si>
  <si>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</si>
  <si>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</si>
  <si>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</si>
  <si>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</si>
  <si>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</si>
  <si>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</si>
  <si>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</si>
  <si>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</si>
  <si>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</si>
  <si>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</si>
  <si>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</si>
  <si>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</si>
  <si>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</si>
  <si>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</si>
  <si>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</si>
  <si>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</si>
  <si>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</si>
  <si>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</si>
  <si>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</si>
  <si>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</si>
  <si>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</si>
  <si>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</si>
  <si>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</si>
  <si>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</si>
  <si>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</si>
  <si>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</si>
  <si>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</si>
  <si>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</si>
  <si>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</si>
  <si>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</si>
  <si>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</si>
  <si>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</si>
  <si>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</si>
  <si>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</si>
  <si>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</si>
  <si>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</si>
  <si>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</si>
  <si>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</si>
  <si>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</si>
  <si>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</si>
  <si>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</si>
  <si>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</si>
  <si>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</si>
  <si>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</si>
  <si>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</si>
  <si>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</si>
  <si>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</si>
  <si>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</si>
  <si>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</si>
  <si>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</si>
  <si>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</si>
  <si>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</si>
  <si>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</si>
  <si>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</si>
  <si>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</si>
  <si>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</si>
  <si>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</si>
  <si>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</si>
  <si>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</si>
  <si>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</si>
  <si>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</si>
  <si>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</si>
  <si>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</si>
  <si>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</si>
  <si>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</si>
  <si>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</si>
  <si>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</si>
  <si>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</si>
  <si>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</si>
  <si>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</si>
  <si>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</si>
  <si>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</si>
  <si>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</si>
  <si>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</si>
  <si>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</si>
  <si>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</si>
  <si>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</si>
  <si>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</si>
  <si>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</si>
  <si>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</si>
  <si>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</si>
  <si>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</si>
  <si>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</si>
  <si>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</si>
  <si>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</si>
  <si>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</si>
  <si>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</si>
  <si>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</si>
  <si>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</si>
  <si>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</si>
  <si>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</si>
  <si>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</si>
  <si>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</si>
  <si>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</si>
  <si>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</si>
  <si>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</si>
  <si>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</si>
  <si>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</si>
  <si>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</si>
  <si>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</si>
  <si>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</si>
  <si>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</si>
  <si>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</si>
  <si>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</si>
  <si>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</si>
  <si>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</si>
  <si>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</si>
  <si>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</si>
  <si>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</si>
  <si>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</si>
  <si>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</si>
  <si>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</si>
  <si>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</si>
  <si>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</si>
  <si>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</si>
  <si>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</si>
  <si>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</si>
  <si>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</si>
  <si>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</si>
  <si>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</si>
  <si>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</si>
  <si>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</si>
  <si>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</si>
  <si>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</si>
  <si>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</si>
  <si>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</si>
  <si>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</si>
  <si>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</si>
  <si>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</si>
  <si>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</si>
  <si>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</si>
  <si>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</si>
  <si>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</si>
  <si>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</si>
  <si>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</si>
  <si>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</si>
  <si>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</si>
  <si>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</si>
  <si>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</si>
  <si>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</si>
  <si>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</si>
  <si>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</si>
  <si>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</si>
  <si>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</si>
  <si>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</si>
  <si>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</si>
  <si>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</si>
  <si>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</si>
  <si>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</si>
  <si>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</si>
  <si>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</si>
  <si>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</si>
  <si>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</si>
  <si>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</si>
  <si>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</si>
  <si>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</si>
  <si>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</si>
  <si>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</si>
  <si>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</si>
  <si>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</si>
  <si>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</si>
  <si>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</si>
  <si>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</si>
  <si>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</si>
  <si>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</si>
  <si>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</si>
  <si>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</si>
  <si>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</si>
  <si>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</si>
  <si>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</si>
  <si>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</si>
  <si>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</si>
  <si>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</si>
  <si>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</si>
  <si>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</si>
  <si>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</si>
  <si>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</si>
  <si>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</si>
  <si>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</si>
  <si>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</si>
  <si>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</si>
  <si>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</si>
  <si>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</si>
  <si>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</si>
  <si>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</si>
  <si>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</si>
  <si>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</si>
  <si>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</si>
  <si>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</si>
  <si>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</si>
  <si>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</si>
  <si>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</si>
  <si>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</si>
  <si>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</si>
  <si>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</si>
  <si>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</si>
  <si>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</si>
  <si>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</si>
  <si>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</si>
  <si>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</si>
  <si>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</si>
  <si>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</si>
  <si>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</si>
  <si>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</si>
  <si>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</si>
  <si>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</si>
  <si>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</si>
  <si>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</si>
  <si>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</si>
  <si>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</si>
  <si>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</si>
  <si>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</si>
  <si>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</si>
  <si>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</si>
  <si>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</si>
  <si>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</si>
  <si>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</si>
  <si>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</si>
  <si>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</si>
  <si>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</si>
  <si>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</si>
  <si>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</si>
  <si>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</si>
  <si>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</si>
  <si>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</si>
  <si>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</si>
  <si>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</si>
  <si>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</si>
  <si>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</si>
  <si>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</si>
  <si>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</si>
  <si>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</si>
  <si>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</si>
  <si>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</si>
  <si>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</si>
  <si>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</si>
  <si>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</si>
  <si>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</si>
  <si>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</si>
  <si>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</si>
  <si>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</si>
  <si>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</si>
  <si>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</si>
  <si>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</si>
  <si>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</si>
  <si>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</si>
  <si>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</si>
  <si>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</si>
  <si>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</si>
  <si>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</si>
  <si>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</si>
  <si>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</si>
  <si>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</si>
  <si>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</si>
  <si>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</si>
  <si>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</si>
  <si>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</si>
  <si>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</si>
  <si>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</si>
  <si>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</si>
  <si>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</si>
  <si>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</si>
  <si>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</si>
  <si>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</si>
  <si>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</si>
  <si>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</si>
  <si>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</si>
  <si>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</si>
  <si>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</si>
  <si>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</si>
  <si>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</si>
  <si>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</si>
  <si>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</si>
  <si>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</si>
  <si>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</si>
  <si>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</si>
  <si>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</si>
  <si>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</si>
  <si>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</si>
  <si>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</si>
  <si>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</si>
  <si>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</si>
  <si>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</si>
  <si>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</si>
  <si>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</si>
  <si>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</si>
  <si>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</si>
  <si>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</si>
  <si>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</si>
  <si>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</si>
  <si>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</si>
  <si>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</si>
  <si>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</si>
  <si>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</si>
  <si>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</si>
  <si>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</si>
  <si>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</si>
  <si>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</si>
  <si>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</si>
  <si>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</si>
  <si>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</si>
  <si>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</si>
  <si>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</si>
  <si>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</si>
  <si>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</si>
  <si>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</si>
  <si>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</si>
  <si>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</si>
  <si>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</si>
  <si>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</si>
  <si>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</si>
  <si>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</si>
  <si>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</si>
  <si>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</si>
  <si>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</si>
  <si>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</si>
  <si>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</si>
  <si>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</si>
  <si>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</si>
  <si>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</si>
  <si>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</si>
  <si>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</si>
  <si>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</si>
  <si>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</si>
  <si>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</si>
  <si>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</si>
  <si>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</si>
  <si>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</si>
  <si>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</si>
  <si>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</si>
  <si>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</si>
  <si>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</si>
  <si>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</si>
  <si>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</si>
  <si>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</si>
  <si>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</si>
  <si>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</si>
  <si>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</si>
  <si>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</si>
  <si>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</si>
  <si>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</si>
  <si>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</si>
  <si>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</si>
  <si>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</si>
  <si>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</si>
  <si>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</si>
  <si>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</si>
  <si>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</si>
  <si>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</si>
  <si>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</si>
  <si>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</si>
  <si>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</si>
  <si>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</si>
  <si>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</si>
  <si>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</si>
  <si>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</si>
  <si>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</si>
  <si>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</si>
  <si>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</si>
  <si>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</si>
  <si>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</si>
  <si>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</si>
  <si>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</si>
  <si>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</si>
  <si>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</si>
  <si>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</si>
  <si>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</si>
  <si>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</si>
  <si>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</si>
  <si>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</si>
  <si>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</si>
  <si>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</si>
  <si>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</si>
  <si>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</si>
  <si>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</si>
  <si>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</si>
  <si>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</si>
  <si>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</si>
  <si>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</si>
  <si>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</si>
  <si>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</si>
  <si>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</si>
  <si>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</si>
  <si>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</si>
  <si>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</si>
  <si>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</si>
  <si>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</si>
  <si>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</si>
  <si>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</si>
  <si>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</si>
  <si>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</si>
  <si>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</si>
  <si>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</si>
  <si>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</si>
  <si>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</si>
  <si>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</si>
  <si>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</si>
  <si>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</si>
  <si>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</si>
  <si>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</si>
  <si>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</si>
  <si>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</si>
  <si>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</si>
  <si>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</si>
  <si>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</si>
  <si>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</si>
  <si>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</si>
  <si>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</si>
  <si>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</si>
  <si>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</si>
  <si>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</si>
  <si>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</si>
  <si>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</si>
  <si>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</si>
  <si>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</si>
  <si>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</si>
  <si>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</si>
  <si>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</si>
  <si>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</si>
  <si>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</si>
  <si>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</si>
  <si>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</si>
  <si>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</si>
  <si>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</si>
  <si>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</si>
  <si>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</si>
  <si>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</si>
  <si>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</si>
  <si>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</si>
  <si>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</si>
  <si>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</si>
  <si>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</si>
  <si>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</si>
  <si>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</si>
  <si>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</si>
  <si>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</si>
  <si>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</si>
  <si>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</si>
  <si>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</si>
  <si>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</si>
  <si>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</si>
  <si>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</si>
  <si>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</si>
  <si>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</si>
  <si>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</si>
  <si>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</si>
  <si>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</si>
  <si>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</si>
  <si>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</si>
  <si>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</si>
  <si>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</si>
  <si>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</si>
  <si>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</si>
  <si>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</si>
  <si>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</si>
  <si>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</si>
  <si>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</si>
  <si>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</si>
  <si>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</si>
  <si>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</si>
  <si>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</si>
  <si>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</si>
  <si>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</si>
  <si>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</si>
  <si>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</si>
  <si>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</si>
  <si>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</si>
  <si>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</si>
  <si>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</si>
  <si>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</si>
  <si>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</si>
  <si>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</si>
  <si>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</si>
  <si>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</si>
  <si>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</si>
  <si>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</si>
  <si>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</si>
  <si>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</si>
  <si>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</si>
  <si>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</si>
  <si>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</si>
  <si>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</si>
  <si>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</si>
  <si>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</si>
  <si>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</si>
  <si>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</si>
  <si>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</si>
  <si>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</si>
  <si>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</si>
  <si>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</si>
  <si>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</si>
  <si>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</si>
  <si>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</si>
  <si>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</si>
  <si>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</si>
  <si>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</si>
  <si>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</si>
  <si>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</si>
  <si>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</si>
  <si>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</si>
  <si>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</si>
  <si>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</si>
  <si>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</si>
  <si>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</si>
  <si>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</si>
  <si>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</si>
  <si>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</si>
  <si>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</si>
  <si>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</si>
  <si>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</si>
  <si>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</si>
  <si>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</si>
  <si>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</si>
  <si>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</si>
  <si>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</si>
  <si>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</si>
  <si>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</si>
  <si>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</si>
  <si>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</si>
  <si>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</si>
  <si>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</si>
  <si>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</si>
  <si>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</si>
  <si>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</si>
  <si>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</si>
  <si>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</si>
  <si>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</si>
  <si>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</si>
  <si>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</si>
  <si>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</si>
  <si>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</si>
  <si>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</si>
  <si>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</si>
  <si>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</si>
  <si>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</si>
  <si>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</si>
  <si>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</si>
  <si>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</si>
  <si>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</si>
  <si>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</si>
  <si>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</si>
  <si>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</si>
  <si>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</si>
  <si>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</si>
  <si>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</si>
  <si>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</si>
  <si>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</si>
  <si>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</si>
  <si>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</si>
  <si>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</si>
  <si>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</si>
  <si>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</si>
  <si>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</si>
  <si>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</si>
  <si>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</si>
  <si>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</si>
  <si>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</si>
  <si>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</si>
  <si>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</si>
  <si>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</si>
  <si>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</si>
  <si>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</si>
  <si>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</si>
  <si>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</si>
  <si>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</si>
  <si>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</si>
  <si>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</si>
  <si>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</si>
  <si>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</si>
  <si>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</si>
  <si>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</si>
  <si>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</si>
  <si>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</si>
  <si>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</si>
  <si>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</si>
  <si>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</si>
  <si>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</si>
  <si>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</si>
  <si>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</si>
  <si>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</si>
  <si>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</si>
  <si>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</si>
  <si>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</si>
  <si>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</si>
  <si>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</si>
  <si>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</si>
  <si>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</si>
  <si>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</si>
  <si>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</si>
  <si>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</si>
  <si>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</si>
  <si>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</si>
  <si>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</si>
  <si>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</si>
  <si>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</si>
  <si>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</si>
  <si>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</si>
  <si>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</si>
  <si>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</si>
  <si>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</si>
  <si>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</si>
  <si>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</si>
  <si>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</si>
  <si>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</si>
  <si>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</si>
  <si>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</si>
  <si>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</si>
  <si>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</si>
  <si>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</si>
  <si>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</si>
  <si>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</si>
  <si>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</si>
  <si>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</si>
  <si>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</si>
  <si>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</si>
  <si>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</si>
  <si>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</si>
  <si>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</si>
  <si>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</si>
  <si>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</si>
  <si>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</si>
  <si>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</si>
  <si>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</si>
  <si>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</si>
  <si>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</si>
  <si>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</si>
  <si>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</si>
  <si>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</si>
  <si>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</si>
  <si>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</si>
  <si>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</si>
  <si>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</si>
  <si>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</si>
  <si>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</si>
  <si>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</si>
  <si>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</si>
  <si>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</si>
  <si>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</si>
  <si>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</si>
  <si>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</si>
  <si>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</si>
  <si>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</si>
  <si>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</si>
  <si>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</si>
  <si>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</si>
  <si>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</si>
  <si>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</si>
  <si>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</si>
  <si>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</si>
  <si>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</si>
  <si>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</si>
  <si>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</si>
  <si>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</si>
  <si>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</si>
  <si>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</si>
  <si>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</si>
  <si>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</si>
  <si>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</si>
  <si>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</si>
  <si>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</si>
  <si>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</si>
  <si>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</si>
  <si>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</si>
  <si>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</si>
  <si>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</si>
  <si>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</si>
  <si>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</si>
  <si>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</si>
  <si>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</si>
  <si>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</si>
  <si>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</si>
  <si>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</si>
  <si>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</si>
  <si>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</si>
  <si>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</si>
  <si>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</si>
  <si>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</si>
  <si>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</si>
  <si>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</si>
  <si>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</si>
  <si>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</si>
  <si>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</si>
  <si>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</si>
  <si>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</si>
  <si>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</si>
  <si>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</si>
  <si>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</si>
  <si>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</si>
  <si>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</si>
  <si>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</si>
  <si>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</si>
  <si>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</si>
  <si>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</si>
  <si>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</si>
  <si>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</si>
  <si>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</si>
  <si>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</si>
  <si>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</si>
  <si>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</si>
  <si>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</si>
  <si>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</si>
  <si>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</si>
  <si>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</si>
  <si>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</si>
  <si>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</si>
  <si>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</si>
  <si>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</si>
  <si>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</si>
  <si>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</si>
  <si>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</si>
  <si>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</si>
  <si>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</si>
  <si>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</si>
  <si>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</si>
  <si>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</si>
  <si>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</si>
  <si>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</si>
  <si>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</si>
  <si>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</si>
  <si>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</si>
  <si>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</si>
  <si>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</si>
  <si>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</si>
  <si>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</si>
  <si>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</si>
  <si>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</si>
  <si>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</si>
  <si>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</si>
  <si>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</si>
  <si>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</si>
  <si>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</si>
  <si>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</si>
  <si>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</si>
  <si>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</si>
  <si>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</si>
  <si>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</si>
  <si>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</si>
  <si>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</si>
  <si>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</si>
  <si>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</si>
  <si>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</si>
  <si>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</si>
  <si>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</si>
  <si>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</si>
  <si>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</si>
  <si>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</si>
  <si>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</si>
  <si>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</si>
  <si>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</si>
  <si>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</si>
  <si>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</si>
  <si>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</si>
  <si>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</si>
  <si>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</si>
  <si>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</si>
  <si>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</si>
  <si>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</si>
  <si>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</si>
  <si>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</si>
  <si>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</si>
  <si>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</si>
  <si>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</si>
  <si>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</si>
  <si>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</si>
  <si>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</si>
  <si>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</si>
  <si>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</si>
  <si>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</si>
  <si>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</si>
  <si>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</si>
  <si>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</si>
  <si>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</si>
  <si>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</si>
  <si>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</si>
  <si>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</si>
  <si>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</si>
  <si>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</si>
  <si>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</si>
  <si>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</si>
  <si>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</si>
  <si>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</si>
  <si>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</si>
  <si>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</si>
  <si>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</si>
  <si>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</si>
  <si>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</si>
  <si>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</si>
  <si>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</si>
  <si>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</si>
  <si>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</si>
  <si>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</si>
  <si>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</si>
  <si>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</si>
  <si>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</si>
  <si>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</si>
  <si>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</si>
  <si>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</si>
  <si>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</si>
  <si>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</si>
  <si>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</si>
  <si>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</si>
  <si>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</si>
  <si>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</si>
  <si>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</si>
  <si>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</si>
  <si>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</si>
  <si>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</si>
  <si>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</si>
  <si>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</si>
  <si>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</si>
  <si>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</si>
  <si>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</si>
  <si>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</si>
  <si>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</si>
  <si>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</si>
  <si>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</si>
  <si>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</si>
  <si>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</si>
  <si>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</si>
  <si>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</si>
  <si>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</si>
  <si>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</si>
  <si>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</si>
  <si>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</si>
  <si>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</si>
  <si>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</si>
  <si>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</si>
  <si>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</si>
  <si>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</si>
  <si>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</si>
  <si>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</si>
  <si>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</si>
  <si>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</si>
  <si>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</si>
  <si>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</si>
  <si>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</si>
  <si>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</si>
  <si>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</si>
  <si>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</si>
  <si>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</si>
  <si>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</si>
  <si>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</si>
  <si>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</si>
  <si>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</si>
  <si>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</si>
  <si>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</si>
  <si>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</si>
  <si>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</si>
  <si>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</si>
  <si>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</si>
  <si>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</si>
  <si>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</si>
  <si>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</si>
  <si>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</si>
  <si>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</si>
  <si>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</si>
  <si>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</si>
  <si>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</si>
  <si>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</si>
  <si>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</si>
  <si>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</si>
  <si>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</si>
  <si>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</si>
  <si>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</si>
  <si>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</si>
  <si>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</si>
  <si>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</si>
  <si>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</si>
  <si>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</si>
  <si>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</si>
  <si>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</si>
  <si>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</si>
  <si>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</si>
  <si>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</si>
  <si>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</si>
  <si>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</si>
  <si>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</si>
  <si>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</si>
  <si>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</si>
  <si>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</si>
  <si>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</si>
  <si>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</si>
  <si>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</si>
  <si>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</si>
  <si>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</si>
  <si>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</si>
  <si>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</si>
  <si>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</si>
  <si>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</si>
  <si>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</si>
  <si>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</si>
  <si>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</si>
  <si>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</si>
  <si>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</si>
  <si>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</si>
  <si>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</si>
  <si>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</si>
  <si>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</si>
  <si>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</si>
  <si>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</si>
  <si>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</si>
  <si>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</si>
  <si>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</si>
  <si>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</si>
  <si>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</si>
  <si>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</si>
  <si>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</si>
  <si>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</si>
  <si>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</si>
  <si>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</si>
  <si>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</si>
  <si>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</si>
  <si>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</si>
  <si>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</si>
  <si>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</si>
  <si>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</si>
  <si>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</si>
  <si>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</si>
  <si>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</si>
  <si>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</si>
  <si>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</si>
  <si>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</si>
  <si>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</si>
  <si>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</si>
  <si>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</si>
  <si>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</si>
  <si>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</si>
  <si>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</si>
  <si>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</si>
  <si>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</si>
  <si>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</si>
  <si>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</si>
  <si>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</si>
  <si>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</si>
  <si>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</si>
  <si>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</si>
  <si>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</si>
  <si>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</si>
  <si>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</si>
  <si>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</si>
  <si>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</si>
  <si>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</si>
  <si>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</si>
  <si>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</si>
  <si>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</si>
  <si>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</si>
  <si>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</si>
  <si>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</si>
  <si>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</si>
  <si>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</si>
  <si>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</si>
  <si>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</si>
  <si>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</si>
  <si>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</si>
  <si>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</si>
  <si>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</si>
  <si>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</si>
  <si>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</si>
  <si>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</si>
  <si>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</si>
  <si>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</si>
  <si>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</si>
  <si>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</si>
  <si>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</si>
  <si>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</si>
  <si>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</si>
  <si>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</si>
  <si>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</si>
  <si>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</si>
  <si>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</si>
  <si>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</si>
  <si>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</si>
  <si>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</si>
  <si>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</si>
  <si>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</si>
  <si>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</si>
  <si>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</si>
  <si>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</si>
  <si>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</si>
  <si>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</si>
  <si>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</si>
  <si>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</si>
  <si>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</si>
  <si>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</si>
  <si>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</si>
  <si>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</si>
  <si>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</si>
  <si>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</si>
  <si>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</si>
  <si>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</si>
  <si>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</si>
  <si>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</si>
  <si>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</si>
  <si>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</si>
  <si>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</si>
  <si>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</si>
  <si>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</si>
  <si>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</si>
  <si>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</si>
  <si>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</si>
  <si>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</si>
  <si>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</si>
  <si>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</si>
  <si>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</si>
  <si>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</si>
  <si>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</si>
  <si>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</si>
  <si>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</si>
  <si>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</si>
  <si>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</si>
  <si>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</si>
  <si>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</si>
  <si>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</si>
  <si>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</si>
  <si>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</si>
  <si>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</si>
  <si>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</si>
  <si>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</si>
  <si>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</si>
  <si>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</si>
  <si>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</si>
  <si>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</si>
  <si>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</si>
  <si>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</si>
  <si>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</si>
  <si>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</si>
  <si>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</si>
  <si>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</si>
  <si>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</si>
  <si>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</si>
  <si>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</si>
  <si>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</si>
  <si>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</si>
  <si>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</si>
  <si>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</si>
  <si>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</si>
  <si>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</si>
  <si>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</si>
  <si>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</si>
  <si>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</si>
  <si>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</si>
  <si>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</si>
  <si>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</si>
  <si>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</si>
  <si>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</si>
  <si>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</si>
  <si>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</si>
  <si>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</si>
  <si>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</si>
  <si>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</si>
  <si>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</si>
  <si>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</si>
  <si>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</si>
  <si>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</si>
  <si>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</si>
  <si>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</si>
  <si>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</si>
  <si>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</si>
  <si>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</si>
  <si>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</si>
  <si>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</si>
  <si>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</si>
  <si>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</si>
  <si>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</si>
  <si>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</si>
  <si>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</si>
  <si>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</si>
  <si>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</si>
  <si>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</si>
  <si>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</si>
  <si>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</si>
  <si>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</si>
  <si>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</si>
  <si>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</si>
  <si>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</si>
  <si>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</si>
  <si>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</si>
  <si>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</si>
  <si>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</si>
  <si>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</si>
  <si>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</si>
  <si>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</si>
  <si>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</si>
  <si>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</si>
  <si>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</si>
  <si>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</si>
  <si>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</si>
  <si>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</si>
  <si>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</si>
  <si>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</si>
  <si>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</si>
  <si>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</si>
  <si>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</si>
  <si>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</si>
  <si>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</si>
  <si>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</si>
  <si>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</si>
  <si>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</si>
  <si>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</si>
  <si>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</si>
  <si>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</si>
  <si>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</si>
  <si>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</si>
  <si>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</si>
  <si>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</si>
  <si>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</si>
  <si>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</si>
  <si>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</si>
  <si>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</si>
  <si>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</si>
  <si>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</si>
  <si>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</si>
  <si>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</si>
  <si>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</si>
  <si>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</si>
  <si>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</si>
  <si>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</si>
  <si>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</si>
  <si>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</si>
  <si>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</si>
  <si>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</si>
  <si>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</si>
  <si>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</si>
  <si>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</si>
  <si>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</si>
  <si>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</si>
  <si>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</si>
  <si>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</si>
  <si>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</si>
  <si>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</si>
  <si>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</si>
  <si>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</si>
  <si>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</si>
  <si>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</si>
  <si>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</si>
  <si>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</si>
  <si>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</si>
  <si>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</si>
  <si>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</si>
  <si>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</si>
  <si>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</si>
  <si>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</si>
  <si>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</si>
  <si>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</si>
  <si>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</si>
  <si>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</si>
  <si>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</si>
  <si>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</si>
  <si>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</si>
  <si>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</si>
  <si>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</si>
  <si>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</si>
  <si>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</si>
  <si>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</si>
  <si>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</si>
  <si>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</si>
  <si>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</si>
  <si>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</si>
  <si>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</si>
  <si>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</si>
  <si>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</si>
  <si>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</si>
  <si>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</si>
  <si>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</si>
  <si>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</si>
  <si>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</si>
  <si>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</si>
  <si>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</si>
  <si>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</si>
  <si>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</si>
  <si>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</si>
  <si>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</si>
  <si>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</si>
  <si>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</si>
  <si>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</si>
  <si>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</si>
  <si>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</si>
  <si>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</si>
  <si>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</si>
  <si>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</si>
  <si>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</si>
  <si>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</si>
  <si>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</si>
  <si>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</si>
  <si>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</si>
  <si>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</si>
  <si>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</si>
  <si>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</si>
  <si>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</si>
  <si>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</si>
  <si>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</si>
  <si>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</si>
  <si>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</si>
  <si>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</si>
  <si>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</si>
  <si>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</si>
  <si>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</si>
  <si>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</si>
  <si>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</si>
  <si>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</si>
  <si>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</si>
  <si>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</si>
  <si>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</si>
  <si>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</si>
  <si>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</si>
  <si>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</si>
  <si>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</si>
  <si>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</si>
  <si>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</si>
  <si>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</si>
  <si>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</si>
  <si>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</si>
  <si>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</si>
  <si>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</si>
  <si>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</si>
  <si>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</si>
  <si>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</si>
  <si>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</si>
  <si>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</si>
  <si>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</si>
  <si>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</si>
  <si>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</si>
  <si>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</si>
  <si>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</si>
  <si>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</si>
  <si>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</si>
  <si>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</si>
  <si>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</si>
  <si>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</si>
  <si>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</si>
  <si>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</si>
  <si>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</si>
  <si>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</si>
  <si>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</si>
  <si>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</si>
  <si>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</si>
  <si>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</si>
  <si>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</si>
  <si>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</si>
  <si>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</si>
  <si>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</si>
  <si>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</si>
  <si>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</si>
  <si>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</si>
  <si>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</si>
  <si>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</si>
  <si>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</si>
  <si>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</si>
  <si>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</si>
  <si>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</si>
  <si>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</si>
  <si>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</si>
  <si>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</si>
  <si>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</si>
  <si>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</si>
  <si>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</si>
  <si>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</si>
  <si>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</si>
  <si>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</si>
  <si>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</si>
  <si>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</si>
  <si>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</si>
  <si>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</si>
  <si>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</si>
  <si>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</si>
  <si>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</si>
  <si>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</si>
  <si>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</si>
  <si>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</si>
  <si>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</si>
  <si>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</si>
  <si>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</si>
  <si>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</si>
  <si>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</si>
  <si>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</si>
  <si>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</si>
  <si>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</si>
  <si>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</si>
  <si>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</si>
  <si>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</si>
  <si>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</si>
  <si>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</si>
  <si>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</si>
  <si>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</si>
  <si>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</si>
  <si>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</si>
  <si>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</si>
  <si>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</si>
  <si>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</si>
  <si>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</si>
  <si>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</si>
  <si>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</si>
  <si>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</si>
  <si>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</si>
  <si>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</si>
  <si>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</si>
  <si>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</si>
  <si>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</si>
  <si>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</si>
  <si>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</si>
  <si>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</si>
  <si>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</si>
  <si>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</si>
  <si>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</si>
  <si>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</si>
  <si>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</si>
  <si>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</si>
  <si>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</si>
  <si>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</si>
  <si>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</si>
  <si>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</si>
  <si>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</si>
  <si>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</si>
  <si>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</si>
  <si>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</si>
  <si>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</si>
  <si>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</si>
  <si>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</si>
  <si>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</si>
  <si>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</si>
  <si>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</si>
  <si>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</si>
  <si>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</si>
  <si>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</si>
  <si>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</si>
  <si>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</si>
  <si>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</si>
  <si>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</si>
  <si>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</si>
  <si>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</si>
  <si>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</si>
  <si>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</si>
  <si>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</si>
  <si>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</si>
  <si>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</si>
  <si>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</si>
  <si>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</si>
  <si>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</si>
  <si>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</si>
  <si>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</si>
  <si>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</si>
  <si>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</si>
  <si>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</si>
  <si>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</si>
  <si>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</si>
  <si>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</si>
  <si>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</si>
  <si>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</si>
  <si>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</si>
  <si>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</si>
  <si>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</si>
  <si>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</si>
  <si>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</si>
  <si>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</si>
  <si>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</si>
  <si>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</si>
  <si>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</si>
  <si>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</si>
  <si>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</si>
  <si>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</si>
  <si>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</si>
  <si>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</si>
  <si>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</si>
  <si>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</si>
  <si>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</si>
  <si>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</si>
  <si>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</si>
  <si>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</si>
  <si>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</si>
  <si>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</si>
  <si>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</si>
  <si>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</si>
  <si>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</si>
  <si>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</si>
  <si>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</si>
  <si>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</si>
  <si>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</si>
  <si>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</si>
  <si>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</si>
  <si>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</si>
  <si>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</si>
  <si>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</si>
  <si>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</si>
  <si>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</si>
  <si>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</si>
  <si>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</si>
  <si>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</si>
  <si>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</si>
  <si>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</si>
  <si>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</si>
  <si>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</si>
  <si>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</si>
  <si>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</si>
  <si>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</si>
  <si>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</si>
  <si>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</si>
  <si>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</si>
  <si>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</si>
  <si>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</si>
  <si>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</si>
  <si>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</si>
  <si>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</si>
  <si>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</si>
  <si>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</si>
  <si>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</si>
  <si>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</si>
  <si>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</si>
  <si>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</si>
  <si>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</si>
  <si>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</si>
  <si>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</si>
  <si>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</si>
  <si>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</si>
  <si>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</si>
  <si>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</si>
  <si>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</si>
  <si>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</si>
  <si>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</si>
  <si>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</si>
  <si>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</si>
  <si>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</si>
  <si>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</si>
  <si>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</si>
  <si>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</si>
  <si>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</si>
  <si>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</si>
  <si>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</si>
  <si>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</si>
  <si>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</si>
  <si>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</si>
  <si>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</si>
  <si>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</si>
  <si>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</si>
  <si>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</si>
  <si>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</si>
  <si>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</si>
  <si>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</si>
  <si>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</si>
  <si>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</si>
  <si>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</si>
  <si>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</si>
  <si>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</si>
  <si>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</si>
  <si>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</si>
  <si>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</si>
  <si>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</si>
  <si>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</si>
  <si>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</si>
  <si>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</si>
  <si>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</si>
  <si>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</si>
  <si>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</si>
  <si>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</si>
  <si>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</si>
  <si>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</si>
  <si>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</si>
  <si>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</si>
  <si>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</si>
  <si>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</si>
  <si>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</si>
  <si>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</si>
  <si>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</si>
  <si>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</si>
  <si>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</si>
  <si>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</si>
  <si>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</si>
  <si>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</si>
  <si>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</si>
  <si>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</si>
  <si>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</si>
  <si>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</si>
  <si>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</si>
  <si>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</si>
  <si>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</si>
  <si>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</si>
  <si>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</si>
  <si>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</si>
  <si>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</si>
  <si>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</si>
  <si>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</si>
  <si>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</si>
  <si>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</si>
  <si>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</si>
  <si>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</si>
  <si>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</si>
  <si>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</si>
  <si>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</si>
  <si>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</si>
  <si>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</si>
  <si>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</si>
  <si>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</si>
  <si>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</si>
  <si>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</si>
  <si>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</si>
  <si>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</si>
  <si>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</si>
  <si>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</si>
  <si>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</si>
  <si>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</si>
  <si>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</si>
  <si>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</si>
  <si>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</si>
  <si>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</si>
  <si>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</si>
  <si>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</si>
  <si>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</si>
  <si>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</si>
  <si>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</si>
  <si>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</si>
  <si>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</si>
  <si>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</si>
  <si>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</si>
  <si>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</si>
  <si>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</si>
  <si>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</si>
  <si>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</si>
  <si>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</si>
  <si>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</si>
  <si>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</si>
  <si>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</si>
  <si>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</si>
  <si>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</si>
  <si>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</si>
  <si>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</si>
  <si>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</si>
  <si>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</si>
  <si>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</si>
  <si>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</si>
  <si>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</si>
  <si>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</si>
  <si>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</si>
  <si>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</si>
  <si>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</si>
  <si>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</si>
  <si>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</si>
  <si>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</si>
  <si>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</si>
  <si>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</si>
  <si>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</si>
  <si>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</si>
  <si>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</si>
  <si>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</si>
  <si>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</si>
  <si>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</si>
  <si>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</si>
  <si>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</si>
  <si>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</si>
  <si>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</si>
  <si>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</si>
  <si>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</si>
  <si>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</si>
  <si>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</si>
  <si>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</si>
  <si>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</si>
  <si>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</si>
  <si>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</si>
  <si>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</si>
  <si>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</si>
  <si>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</si>
  <si>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</si>
  <si>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</si>
  <si>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</si>
  <si>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</si>
  <si>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</si>
  <si>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</si>
  <si>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</si>
  <si>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</si>
  <si>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</si>
  <si>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</si>
  <si>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</si>
  <si>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</si>
  <si>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</si>
  <si>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</si>
  <si>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</si>
  <si>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</si>
  <si>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</si>
  <si>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</si>
  <si>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</si>
  <si>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</si>
  <si>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</si>
  <si>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</si>
  <si>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</si>
  <si>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</si>
  <si>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</si>
  <si>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</si>
  <si>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</si>
  <si>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</si>
  <si>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</si>
  <si>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</si>
  <si>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</si>
  <si>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</si>
  <si>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</si>
  <si>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</si>
  <si>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</si>
  <si>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</si>
  <si>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</si>
  <si>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</si>
  <si>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</si>
  <si>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</si>
  <si>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</si>
  <si>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</si>
  <si>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</si>
  <si>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</si>
  <si>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</si>
  <si>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</si>
  <si>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</si>
  <si>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</si>
  <si>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</si>
  <si>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</si>
  <si>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</si>
  <si>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</si>
  <si>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</si>
  <si>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</si>
  <si>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</si>
  <si>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</si>
  <si>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</si>
  <si>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</si>
  <si>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</si>
  <si>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</si>
  <si>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</si>
  <si>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</si>
  <si>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</si>
  <si>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</si>
  <si>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</si>
  <si>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</si>
  <si>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</si>
  <si>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</si>
  <si>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</si>
  <si>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</si>
  <si>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</si>
  <si>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</si>
  <si>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</si>
  <si>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</si>
  <si>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</si>
  <si>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</si>
  <si>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</si>
  <si>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</si>
  <si>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</si>
  <si>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</si>
  <si>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</si>
  <si>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</si>
  <si>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</si>
  <si>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</si>
  <si>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</si>
  <si>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</si>
  <si>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</si>
  <si>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</si>
  <si>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</si>
  <si>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</si>
  <si>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</si>
  <si>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</si>
  <si>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</si>
  <si>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</si>
  <si>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</si>
  <si>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</si>
  <si>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</si>
  <si>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</si>
  <si>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</si>
  <si>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</si>
  <si>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</si>
  <si>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</si>
  <si>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</si>
  <si>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</si>
  <si>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</si>
  <si>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</si>
  <si>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</si>
  <si>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</si>
  <si>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</si>
  <si>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</si>
  <si>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</si>
  <si>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</si>
  <si>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</si>
  <si>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</si>
  <si>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</si>
  <si>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</si>
  <si>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</si>
  <si>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</si>
  <si>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</si>
  <si>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</si>
  <si>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</si>
  <si>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</si>
  <si>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</si>
  <si>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</si>
  <si>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</si>
  <si>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</si>
  <si>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</si>
  <si>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</si>
  <si>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</si>
  <si>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</si>
  <si>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</si>
  <si>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</si>
  <si>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</si>
  <si>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</si>
  <si>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</si>
  <si>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</si>
  <si>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</si>
  <si>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</si>
  <si>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</si>
  <si>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</si>
  <si>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</si>
  <si>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</si>
  <si>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</si>
  <si>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</si>
  <si>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</si>
  <si>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</si>
  <si>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</si>
  <si>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</si>
  <si>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</si>
  <si>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</si>
  <si>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</si>
  <si>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</si>
  <si>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</si>
  <si>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</si>
  <si>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</si>
  <si>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</si>
  <si>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</si>
  <si>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</si>
  <si>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</si>
  <si>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</si>
  <si>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</si>
  <si>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</si>
  <si>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</si>
  <si>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</si>
  <si>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</si>
  <si>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</si>
  <si>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</si>
  <si>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</si>
  <si>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</si>
  <si>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</si>
  <si>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</si>
  <si>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</si>
  <si>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</si>
  <si>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</si>
  <si>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</si>
  <si>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</si>
  <si>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</si>
  <si>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</si>
  <si>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</si>
  <si>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</si>
  <si>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</si>
  <si>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</si>
  <si>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</si>
  <si>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</si>
  <si>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</si>
  <si>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</si>
  <si>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</si>
  <si>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</si>
  <si>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</si>
  <si>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</si>
  <si>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</si>
  <si>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</si>
  <si>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</si>
  <si>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</si>
  <si>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</si>
  <si>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</si>
  <si>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</si>
  <si>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</si>
  <si>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</si>
  <si>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</si>
  <si>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</si>
  <si>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</si>
  <si>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</si>
  <si>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</si>
  <si>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</si>
  <si>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</si>
  <si>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</si>
  <si>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</si>
  <si>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</si>
  <si>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</si>
  <si>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</si>
  <si>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</si>
  <si>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</si>
  <si>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</si>
  <si>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</si>
  <si>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</si>
  <si>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</si>
  <si>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</si>
  <si>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</si>
  <si>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</si>
  <si>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</si>
  <si>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</si>
  <si>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</si>
  <si>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</si>
  <si>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</si>
  <si>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</si>
  <si>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</si>
  <si>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</si>
  <si>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</si>
  <si>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</si>
  <si>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</si>
  <si>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</si>
  <si>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</si>
  <si>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</si>
  <si>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</si>
  <si>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</si>
  <si>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</si>
  <si>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</si>
  <si>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</si>
  <si>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</si>
  <si>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</si>
  <si>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</si>
  <si>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</si>
  <si>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</si>
  <si>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</si>
  <si>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</si>
  <si>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</si>
  <si>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</si>
  <si>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</si>
  <si>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</si>
  <si>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</si>
  <si>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</si>
  <si>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</si>
  <si>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</si>
  <si>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</si>
  <si>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</si>
  <si>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</si>
  <si>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</si>
  <si>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</si>
  <si>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</si>
  <si>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</si>
  <si>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</si>
  <si>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</si>
  <si>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</si>
  <si>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</si>
  <si>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</si>
  <si>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</si>
  <si>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</si>
  <si>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</si>
  <si>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</si>
  <si>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</si>
  <si>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</si>
  <si>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</si>
  <si>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</si>
  <si>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</si>
  <si>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</si>
  <si>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</si>
  <si>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</si>
  <si>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</si>
  <si>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</si>
  <si>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</si>
  <si>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</si>
  <si>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</si>
  <si>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</si>
  <si>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</si>
  <si>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</si>
  <si>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</si>
  <si>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</si>
  <si>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</si>
  <si>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</si>
  <si>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</si>
  <si>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</si>
  <si>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</si>
  <si>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</si>
  <si>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</si>
  <si>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</si>
  <si>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</si>
  <si>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</si>
  <si>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</si>
  <si>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</si>
  <si>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</si>
  <si>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</si>
  <si>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</si>
  <si>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</si>
  <si>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</si>
  <si>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</si>
  <si>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</si>
  <si>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</si>
  <si>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</si>
  <si>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</si>
  <si>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</si>
  <si>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</si>
  <si>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</si>
  <si>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</si>
  <si>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</si>
  <si>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</si>
  <si>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</si>
  <si>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</si>
  <si>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</si>
  <si>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</si>
  <si>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</si>
  <si>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</si>
  <si>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</si>
  <si>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</si>
  <si>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</si>
  <si>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</si>
  <si>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</si>
  <si>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</si>
  <si>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</si>
  <si>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</si>
  <si>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</si>
  <si>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</si>
  <si>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</si>
  <si>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</si>
  <si>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</si>
  <si>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</si>
  <si>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</si>
  <si>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</si>
  <si>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</si>
  <si>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</si>
  <si>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</si>
  <si>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</si>
  <si>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</si>
  <si>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</si>
  <si>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</si>
  <si>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</si>
  <si>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</si>
  <si>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</si>
  <si>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</si>
  <si>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</si>
  <si>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</si>
  <si>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</si>
  <si>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</si>
  <si>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</si>
  <si>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</si>
  <si>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</si>
  <si>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</si>
  <si>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</si>
  <si>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</si>
  <si>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</si>
  <si>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</si>
  <si>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</si>
  <si>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</si>
  <si>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</si>
  <si>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</si>
  <si>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</si>
  <si>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</si>
  <si>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</si>
  <si>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</si>
  <si>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</si>
  <si>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</si>
  <si>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</si>
  <si>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</si>
  <si>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</si>
  <si>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</si>
  <si>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</si>
  <si>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</si>
  <si>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</si>
  <si>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</si>
  <si>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</si>
  <si>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</si>
  <si>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</si>
  <si>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</si>
  <si>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</si>
  <si>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</si>
  <si>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</si>
  <si>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</si>
  <si>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</si>
  <si>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</si>
  <si>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</si>
  <si>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</si>
  <si>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</si>
  <si>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</si>
  <si>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</si>
  <si>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</si>
  <si>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</si>
  <si>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</si>
  <si>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</si>
  <si>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</si>
  <si>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</si>
  <si>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</si>
  <si>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</si>
  <si>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</si>
  <si>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</si>
  <si>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</si>
  <si>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</si>
  <si>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</si>
  <si>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</si>
  <si>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</si>
  <si>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</si>
  <si>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</si>
  <si>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</si>
  <si>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</si>
  <si>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</si>
  <si>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</si>
  <si>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</si>
  <si>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</si>
  <si>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</si>
  <si>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</si>
  <si>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</si>
  <si>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</si>
  <si>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</si>
  <si>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</si>
  <si>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</si>
  <si>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</si>
  <si>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</si>
  <si>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</si>
  <si>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</si>
  <si>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</si>
  <si>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</si>
  <si>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</si>
  <si>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</si>
  <si>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</si>
  <si>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</si>
  <si>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</si>
  <si>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</si>
  <si>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</si>
  <si>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</si>
  <si>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</si>
  <si>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</si>
  <si>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</si>
  <si>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</si>
  <si>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</si>
  <si>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</si>
  <si>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</si>
  <si>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</si>
  <si>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</si>
  <si>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</si>
  <si>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</si>
  <si>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</si>
  <si>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</si>
  <si>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</si>
  <si>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</si>
  <si>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</si>
  <si>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</si>
  <si>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</si>
  <si>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</si>
  <si>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</si>
  <si>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</si>
  <si>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</si>
  <si>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</si>
  <si>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</si>
  <si>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</si>
  <si>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</si>
  <si>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</si>
  <si>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</si>
  <si>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</si>
  <si>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</si>
  <si>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</si>
  <si>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</si>
  <si>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</si>
  <si>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</si>
  <si>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</si>
  <si>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</si>
  <si>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</si>
  <si>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</si>
  <si>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</si>
  <si>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</si>
  <si>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</si>
  <si>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</si>
  <si>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</si>
  <si>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</si>
  <si>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</si>
  <si>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</si>
  <si>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</si>
  <si>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</si>
  <si>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</si>
  <si>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</si>
  <si>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</si>
  <si>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</si>
  <si>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</si>
  <si>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</si>
  <si>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</si>
  <si>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</si>
  <si>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</si>
  <si>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</si>
  <si>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</si>
  <si>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</si>
  <si>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</si>
  <si>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</si>
  <si>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</si>
  <si>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</si>
  <si>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</si>
  <si>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</si>
  <si>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</si>
  <si>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</si>
  <si>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</si>
  <si>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</si>
  <si>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</si>
  <si>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</si>
  <si>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</si>
  <si>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</si>
  <si>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</si>
  <si>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</si>
  <si>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</si>
  <si>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</si>
  <si>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</si>
  <si>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</si>
  <si>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</si>
  <si>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</si>
  <si>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</si>
  <si>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</si>
  <si>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</si>
  <si>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</si>
  <si>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</si>
  <si>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</si>
  <si>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</si>
  <si>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</si>
  <si>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</si>
  <si>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</si>
  <si>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</si>
  <si>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</si>
  <si>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</si>
  <si>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</si>
  <si>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</si>
  <si>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</si>
  <si>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</si>
  <si>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</si>
  <si>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</si>
  <si>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</si>
  <si>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</si>
  <si>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</si>
  <si>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</si>
  <si>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</si>
  <si>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</si>
  <si>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</si>
  <si>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</si>
  <si>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</si>
  <si>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</si>
  <si>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</si>
  <si>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</si>
  <si>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</si>
  <si>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</si>
  <si>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</si>
  <si>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</si>
  <si>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</si>
  <si>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</si>
  <si>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</si>
  <si>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</si>
  <si>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</si>
  <si>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</si>
  <si>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</si>
  <si>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</si>
  <si>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</si>
  <si>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</si>
  <si>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</si>
  <si>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</si>
  <si>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</si>
  <si>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</si>
  <si>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</si>
  <si>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</si>
  <si>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</si>
  <si>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</si>
  <si>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</si>
  <si>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</si>
  <si>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</si>
  <si>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</si>
  <si>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</si>
  <si>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</si>
  <si>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</si>
  <si>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</si>
  <si>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</si>
  <si>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</si>
  <si>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</si>
  <si>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</si>
  <si>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</si>
  <si>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</si>
  <si>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</si>
  <si>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</si>
  <si>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</si>
  <si>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</si>
  <si>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</si>
  <si>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</si>
  <si>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</si>
  <si>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</si>
  <si>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</si>
  <si>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</si>
  <si>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</si>
  <si>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</si>
  <si>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</si>
  <si>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</si>
  <si>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</si>
  <si>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</si>
  <si>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</si>
  <si>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</si>
  <si>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</si>
  <si>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</si>
  <si>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</si>
  <si>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</si>
  <si>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</si>
  <si>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</si>
  <si>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</si>
  <si>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</si>
  <si>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</si>
  <si>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</si>
  <si>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</si>
  <si>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</si>
  <si>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</si>
  <si>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</si>
  <si>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</si>
  <si>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</si>
  <si>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</si>
  <si>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</si>
  <si>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</si>
  <si>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</si>
  <si>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</si>
  <si>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</si>
  <si>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</si>
  <si>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</si>
  <si>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</si>
  <si>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</si>
  <si>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</si>
  <si>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</si>
  <si>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</si>
  <si>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</si>
  <si>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</si>
  <si>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</si>
  <si>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</si>
  <si>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</si>
  <si>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</si>
  <si>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</si>
  <si>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</si>
  <si>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</si>
  <si>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</si>
  <si>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</si>
  <si>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</si>
  <si>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</si>
  <si>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</si>
  <si>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</si>
  <si>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</si>
  <si>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</si>
  <si>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</si>
  <si>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</si>
  <si>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</si>
  <si>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</si>
  <si>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</si>
  <si>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</si>
  <si>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</si>
  <si>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</si>
  <si>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</si>
  <si>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</si>
  <si>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</si>
  <si>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</si>
  <si>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</si>
  <si>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</si>
  <si>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</si>
  <si>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</si>
  <si>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</si>
  <si>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</si>
  <si>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</si>
  <si>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</si>
  <si>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</si>
  <si>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</si>
  <si>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</si>
  <si>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</si>
  <si>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</si>
  <si>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</si>
  <si>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</si>
  <si>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</si>
  <si>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</si>
  <si>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</si>
  <si>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</si>
  <si>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</si>
  <si>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</si>
  <si>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</si>
  <si>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</si>
  <si>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</si>
  <si>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</si>
  <si>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</si>
  <si>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</si>
  <si>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</si>
  <si>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</si>
  <si>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</si>
  <si>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</si>
  <si>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</si>
  <si>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</si>
  <si>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</si>
  <si>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</si>
  <si>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</si>
  <si>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</si>
  <si>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</si>
  <si>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</si>
  <si>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</si>
  <si>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</si>
  <si>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</si>
  <si>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</si>
  <si>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</si>
  <si>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</si>
  <si>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</si>
  <si>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</si>
  <si>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</si>
  <si>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</si>
  <si>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</si>
  <si>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</si>
  <si>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</si>
  <si>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</si>
  <si>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</si>
  <si>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</si>
  <si>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</si>
  <si>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</si>
  <si>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</si>
  <si>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</si>
  <si>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</si>
  <si>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</si>
  <si>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</si>
  <si>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</si>
  <si>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</si>
  <si>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</si>
  <si>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</si>
  <si>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</si>
  <si>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</si>
  <si>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</si>
  <si>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</si>
  <si>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</si>
  <si>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</si>
  <si>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</si>
  <si>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</si>
  <si>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</si>
  <si>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</si>
  <si>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</si>
  <si>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</si>
  <si>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</si>
  <si>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</si>
  <si>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</si>
  <si>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</si>
  <si>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</si>
  <si>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</si>
  <si>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</si>
  <si>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</si>
  <si>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</si>
  <si>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</si>
  <si>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</si>
  <si>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</si>
  <si>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</si>
  <si>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</si>
  <si>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</si>
  <si>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</si>
  <si>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</si>
  <si>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</si>
  <si>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</si>
  <si>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</si>
  <si>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</si>
  <si>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</si>
  <si>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</si>
  <si>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</si>
  <si>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</si>
  <si>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</si>
  <si>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</si>
  <si>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</si>
  <si>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</si>
  <si>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</si>
  <si>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</si>
  <si>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</si>
  <si>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</si>
  <si>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</si>
  <si>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</si>
  <si>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</si>
  <si>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</si>
  <si>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</si>
  <si>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</si>
  <si>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</si>
  <si>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</si>
  <si>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</si>
  <si>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</si>
  <si>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</si>
  <si>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</si>
  <si>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</si>
  <si>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</si>
  <si>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</si>
  <si>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</si>
  <si>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</si>
  <si>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</si>
  <si>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</si>
  <si>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</si>
  <si>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</si>
  <si>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</si>
  <si>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</si>
  <si>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</si>
  <si>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</si>
  <si>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</si>
  <si>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</si>
  <si>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</si>
  <si>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</si>
  <si>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</si>
  <si>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</si>
  <si>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</si>
  <si>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</si>
  <si>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</si>
  <si>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</si>
  <si>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</si>
  <si>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</si>
  <si>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</si>
  <si>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</si>
  <si>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</si>
  <si>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</si>
  <si>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</si>
  <si>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</si>
  <si>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</si>
  <si>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</si>
  <si>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</si>
  <si>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</si>
  <si>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</si>
  <si>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</si>
  <si>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</si>
  <si>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</si>
  <si>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</si>
  <si>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</si>
  <si>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</si>
  <si>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</si>
  <si>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</si>
  <si>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</si>
  <si>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</si>
  <si>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</si>
  <si>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</si>
  <si>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</si>
  <si>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</si>
  <si>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</si>
  <si>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</si>
  <si>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</si>
  <si>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</si>
  <si>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</si>
  <si>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</si>
  <si>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</si>
  <si>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</si>
  <si>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</si>
  <si>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</si>
  <si>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</si>
  <si>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</si>
  <si>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</si>
  <si>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</si>
  <si>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</si>
  <si>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</si>
  <si>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</si>
  <si>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</si>
  <si>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</si>
  <si>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</si>
  <si>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</si>
  <si>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</si>
  <si>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</si>
  <si>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</si>
  <si>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</si>
  <si>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</si>
  <si>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</si>
  <si>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</si>
  <si>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</si>
  <si>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</si>
  <si>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</si>
  <si>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</si>
  <si>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</si>
  <si>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</si>
  <si>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</si>
  <si>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</si>
  <si>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</si>
  <si>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</si>
  <si>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</si>
  <si>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</si>
  <si>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</si>
  <si>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</si>
  <si>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</si>
  <si>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</si>
  <si>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</si>
  <si>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</si>
  <si>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</si>
  <si>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</si>
  <si>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</si>
  <si>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</si>
  <si>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</si>
  <si>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</si>
  <si>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</si>
  <si>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</si>
  <si>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</si>
  <si>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</si>
  <si>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</si>
  <si>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</si>
  <si>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</si>
  <si>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</si>
  <si>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</si>
  <si>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</si>
  <si>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</si>
  <si>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</si>
  <si>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</si>
  <si>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</si>
  <si>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</si>
  <si>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</si>
  <si>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</si>
  <si>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</si>
  <si>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</si>
  <si>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</si>
  <si>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</si>
  <si>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</si>
  <si>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</si>
  <si>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</si>
  <si>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</si>
  <si>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</si>
  <si>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</si>
  <si>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</si>
  <si>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</si>
  <si>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</si>
  <si>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</si>
  <si>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</si>
  <si>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</si>
  <si>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</si>
  <si>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</si>
  <si>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</si>
  <si>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</si>
  <si>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</si>
  <si>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</si>
  <si>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</si>
  <si>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</si>
  <si>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</si>
  <si>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</si>
  <si>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</si>
  <si>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</si>
  <si>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</si>
  <si>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</si>
  <si>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</si>
  <si>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</si>
  <si>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</si>
  <si>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</si>
  <si>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</si>
  <si>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</si>
  <si>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</si>
  <si>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</si>
  <si>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</si>
  <si>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</si>
  <si>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</si>
  <si>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</si>
  <si>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</si>
  <si>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</si>
  <si>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</si>
  <si>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</si>
  <si>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</si>
  <si>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</si>
  <si>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</si>
  <si>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</si>
  <si>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</si>
  <si>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</si>
  <si>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</si>
  <si>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</si>
  <si>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</si>
  <si>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</si>
  <si>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</si>
  <si>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</si>
  <si>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</si>
  <si>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</si>
  <si>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</si>
  <si>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</si>
  <si>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</si>
  <si>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</si>
  <si>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</si>
  <si>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</si>
  <si>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</si>
  <si>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</si>
  <si>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</si>
  <si>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</si>
  <si>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</si>
  <si>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</si>
  <si>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</si>
  <si>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</si>
  <si>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</si>
  <si>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</si>
  <si>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</si>
  <si>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</si>
  <si>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</si>
  <si>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</si>
  <si>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</si>
  <si>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</si>
  <si>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</si>
  <si>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</si>
  <si>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</si>
  <si>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</si>
  <si>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</si>
  <si>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</si>
  <si>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</si>
  <si>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</si>
  <si>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</si>
  <si>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</si>
  <si>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</si>
  <si>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</si>
  <si>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</si>
  <si>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</si>
  <si>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</si>
  <si>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</si>
  <si>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</si>
  <si>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</si>
  <si>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</si>
  <si>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</si>
  <si>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</si>
  <si>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</si>
  <si>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</si>
  <si>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</si>
  <si>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</si>
  <si>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</si>
  <si>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</si>
  <si>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</si>
  <si>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</si>
  <si>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</si>
  <si>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</si>
  <si>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</si>
  <si>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</si>
  <si>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</si>
  <si>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</si>
  <si>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</si>
  <si>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</si>
  <si>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</si>
  <si>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</si>
  <si>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</si>
  <si>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</si>
  <si>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</si>
  <si>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</si>
  <si>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</si>
  <si>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</si>
  <si>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</si>
  <si>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</si>
  <si>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</si>
  <si>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</si>
  <si>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</si>
  <si>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</si>
  <si>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</si>
  <si>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</si>
  <si>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</si>
  <si>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</si>
  <si>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</si>
  <si>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</si>
  <si>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</si>
  <si>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</si>
  <si>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</si>
  <si>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</si>
  <si>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</si>
  <si>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</si>
  <si>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</si>
  <si>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</si>
  <si>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</si>
  <si>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</si>
  <si>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</si>
  <si>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</si>
  <si>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</si>
  <si>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</si>
  <si>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</si>
  <si>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</si>
  <si>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</si>
  <si>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</si>
  <si>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</si>
  <si>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</si>
  <si>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</si>
  <si>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</si>
  <si>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</si>
  <si>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</si>
  <si>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</si>
  <si>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</si>
  <si>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</si>
  <si>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</si>
  <si>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</si>
  <si>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</si>
  <si>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</si>
  <si>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</si>
  <si>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</si>
  <si>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</si>
  <si>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</si>
  <si>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</si>
  <si>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</si>
  <si>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</si>
  <si>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</si>
  <si>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</si>
  <si>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</si>
  <si>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</si>
  <si>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</si>
  <si>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</si>
  <si>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</si>
  <si>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</si>
  <si>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</si>
  <si>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</si>
  <si>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</si>
  <si>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</si>
  <si>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</si>
  <si>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</si>
  <si>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</si>
  <si>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</si>
  <si>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</si>
  <si>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</si>
  <si>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</si>
  <si>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</si>
  <si>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</si>
  <si>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</si>
  <si>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</si>
  <si>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</si>
  <si>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</si>
  <si>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</si>
  <si>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</si>
  <si>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</si>
  <si>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</si>
  <si>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</si>
  <si>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</si>
  <si>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</si>
  <si>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</si>
  <si>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</si>
  <si>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</si>
  <si>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</si>
  <si>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</si>
  <si>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</si>
  <si>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</si>
  <si>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</si>
  <si>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</si>
  <si>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</si>
  <si>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</si>
  <si>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</si>
  <si>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</si>
  <si>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</si>
  <si>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</si>
  <si>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</si>
  <si>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</si>
  <si>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</si>
  <si>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</si>
  <si>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</si>
  <si>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</si>
  <si>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</si>
  <si>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</si>
  <si>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</si>
  <si>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</si>
  <si>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</si>
  <si>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</si>
  <si>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</si>
  <si>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</si>
  <si>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</si>
  <si>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</si>
  <si>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</si>
  <si>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</si>
  <si>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</si>
  <si>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</si>
  <si>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</si>
  <si>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</si>
  <si>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</si>
  <si>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</si>
  <si>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</si>
  <si>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</si>
  <si>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</si>
  <si>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</si>
  <si>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</si>
  <si>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</si>
  <si>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</si>
  <si>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</si>
  <si>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</si>
  <si>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</si>
  <si>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</si>
  <si>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</si>
  <si>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</si>
  <si>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</si>
  <si>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</si>
  <si>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</si>
  <si>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</si>
  <si>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</si>
  <si>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</si>
  <si>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</si>
  <si>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</si>
  <si>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</si>
  <si>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</si>
  <si>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</si>
  <si>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</si>
  <si>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</si>
  <si>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</si>
  <si>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</si>
  <si>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</si>
  <si>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</si>
  <si>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</si>
  <si>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</si>
  <si>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</si>
  <si>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</si>
  <si>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</si>
  <si>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</si>
  <si>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</si>
  <si>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</si>
  <si>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</si>
  <si>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</si>
  <si>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</si>
  <si>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</si>
  <si>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</si>
  <si>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</si>
  <si>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</si>
  <si>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</si>
  <si>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</si>
  <si>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</si>
  <si>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</si>
  <si>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</si>
  <si>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</si>
  <si>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</si>
  <si>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</si>
  <si>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</si>
  <si>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</si>
  <si>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</si>
  <si>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</si>
  <si>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</si>
  <si>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</si>
  <si>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</si>
  <si>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</si>
  <si>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</si>
  <si>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</si>
  <si>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</si>
  <si>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</si>
  <si>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</si>
  <si>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</si>
  <si>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</si>
  <si>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</si>
  <si>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</si>
  <si>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</si>
  <si>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</si>
  <si>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</si>
  <si>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</si>
  <si>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</si>
  <si>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</si>
  <si>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</si>
  <si>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</si>
  <si>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</si>
  <si>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</si>
  <si>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</si>
  <si>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</si>
  <si>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</si>
  <si>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</si>
  <si>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</si>
  <si>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</si>
  <si>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</si>
  <si>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</si>
  <si>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</si>
  <si>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</si>
  <si>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</si>
  <si>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</si>
  <si>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</si>
  <si>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</si>
  <si>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</si>
  <si>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</si>
  <si>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</si>
  <si>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</si>
  <si>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</si>
  <si>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</si>
  <si>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</si>
  <si>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</si>
  <si>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</si>
  <si>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</si>
  <si>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</si>
  <si>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</si>
  <si>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</si>
  <si>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</si>
  <si>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</si>
  <si>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</si>
  <si>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</si>
  <si>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</si>
  <si>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</si>
  <si>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</si>
  <si>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</si>
  <si>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</si>
  <si>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</si>
  <si>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</si>
  <si>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</si>
  <si>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</si>
  <si>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</si>
  <si>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</si>
  <si>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</si>
  <si>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</si>
  <si>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</si>
  <si>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</si>
  <si>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</si>
  <si>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</si>
  <si>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</si>
  <si>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</si>
  <si>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</si>
  <si>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</si>
  <si>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</si>
  <si>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</si>
  <si>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</si>
  <si>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</si>
  <si>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</si>
  <si>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</si>
  <si>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</si>
  <si>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</si>
  <si>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</si>
  <si>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</si>
  <si>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</si>
  <si>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</si>
  <si>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</si>
  <si>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</si>
  <si>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</si>
  <si>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</si>
  <si>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</si>
  <si>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</si>
  <si>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</si>
  <si>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</si>
  <si>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</si>
  <si>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</si>
  <si>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</si>
  <si>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</si>
  <si>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</si>
  <si>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</si>
  <si>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</si>
  <si>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</si>
  <si>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</si>
  <si>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</si>
  <si>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</si>
  <si>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</si>
  <si>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</si>
  <si>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</si>
  <si>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</si>
  <si>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</si>
  <si>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</si>
  <si>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</si>
  <si>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</si>
  <si>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</si>
  <si>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</si>
  <si>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</si>
  <si>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</si>
  <si>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</si>
  <si>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</si>
  <si>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</si>
  <si>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</si>
  <si>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</si>
  <si>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</si>
  <si>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</si>
  <si>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</si>
  <si>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</si>
  <si>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</si>
  <si>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</si>
  <si>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</si>
  <si>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</si>
  <si>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</si>
  <si>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</si>
  <si>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</si>
  <si>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</si>
  <si>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</si>
  <si>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</si>
  <si>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</si>
  <si>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</si>
  <si>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</si>
  <si>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</si>
  <si>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</si>
  <si>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</si>
  <si>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</si>
  <si>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</si>
  <si>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</si>
  <si>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</si>
  <si>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</si>
  <si>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</si>
  <si>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</si>
  <si>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</si>
  <si>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</si>
  <si>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</si>
  <si>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</si>
  <si>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</si>
  <si>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</si>
  <si>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</si>
  <si>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</si>
  <si>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</si>
  <si>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</si>
  <si>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</si>
  <si>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</si>
  <si>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</si>
  <si>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</si>
  <si>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</si>
  <si>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</si>
  <si>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</si>
  <si>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</si>
  <si>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</si>
  <si>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</si>
  <si>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</si>
  <si>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</si>
  <si>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</si>
  <si>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</si>
  <si>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</si>
  <si>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</si>
  <si>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</si>
  <si>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</si>
  <si>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</si>
  <si>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</si>
  <si>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</si>
  <si>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</si>
  <si>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</si>
  <si>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</si>
  <si>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</si>
  <si>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</si>
  <si>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</si>
  <si>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</si>
  <si>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</si>
  <si>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</si>
  <si>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</si>
  <si>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</si>
  <si>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</si>
  <si>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</si>
  <si>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</si>
  <si>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</si>
  <si>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</si>
  <si>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</si>
  <si>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</si>
  <si>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</si>
  <si>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</si>
  <si>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</si>
  <si>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</si>
  <si>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</si>
  <si>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</si>
  <si>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</si>
  <si>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</si>
  <si>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</si>
  <si>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</si>
  <si>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</si>
  <si>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</si>
  <si>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</si>
  <si>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</si>
  <si>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</si>
  <si>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</si>
  <si>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</si>
  <si>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</si>
  <si>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</si>
  <si>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</si>
  <si>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</si>
  <si>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</si>
  <si>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</si>
  <si>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</si>
  <si>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</si>
  <si>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</si>
  <si>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</si>
  <si>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</si>
  <si>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</si>
  <si>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</si>
  <si>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</si>
  <si>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</si>
  <si>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</si>
  <si>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</si>
  <si>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</si>
  <si>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</si>
  <si>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</si>
  <si>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</si>
  <si>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</si>
  <si>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</si>
  <si>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</si>
  <si>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</si>
  <si>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</si>
  <si>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</si>
  <si>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</si>
  <si>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</si>
  <si>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</si>
  <si>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</si>
  <si>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</si>
  <si>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</si>
  <si>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</si>
  <si>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</si>
  <si>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</si>
  <si>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</si>
  <si>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</si>
  <si>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</si>
  <si>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</si>
  <si>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</si>
  <si>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</si>
  <si>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</si>
  <si>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</si>
  <si>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</si>
  <si>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</si>
  <si>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</si>
  <si>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</si>
  <si>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</si>
  <si>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</si>
  <si>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</si>
  <si>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</si>
  <si>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</si>
  <si>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</si>
  <si>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</si>
  <si>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</si>
  <si>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</si>
  <si>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</si>
  <si>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</si>
  <si>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</si>
  <si>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</si>
  <si>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</si>
  <si>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</si>
  <si>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</si>
  <si>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</si>
  <si>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</si>
  <si>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</si>
  <si>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</si>
  <si>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</si>
  <si>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</si>
  <si>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</si>
  <si>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</si>
  <si>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</si>
  <si>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</si>
  <si>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</si>
  <si>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</si>
  <si>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</si>
  <si>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</si>
  <si>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</si>
  <si>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</si>
  <si>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</si>
  <si>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</si>
  <si>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</si>
  <si>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</si>
  <si>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</si>
  <si>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</si>
  <si>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</si>
  <si>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</si>
  <si>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</si>
  <si>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</si>
  <si>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</si>
  <si>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</si>
  <si>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</si>
  <si>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</si>
  <si>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</si>
  <si>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</si>
  <si>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</si>
  <si>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</si>
  <si>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</si>
  <si>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</si>
  <si>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</si>
  <si>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</si>
  <si>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</si>
  <si>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</si>
  <si>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</si>
  <si>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</si>
  <si>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</si>
  <si>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</si>
  <si>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</si>
  <si>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</si>
  <si>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</si>
  <si>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</si>
  <si>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</si>
  <si>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</si>
  <si>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</si>
  <si>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</si>
  <si>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</si>
  <si>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</si>
  <si>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</si>
  <si>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</si>
  <si>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</si>
  <si>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</si>
  <si>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</si>
  <si>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</si>
  <si>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</si>
  <si>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</si>
  <si>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</si>
  <si>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</si>
  <si>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</si>
  <si>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</si>
  <si>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</si>
  <si>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</si>
  <si>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</si>
  <si>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</si>
  <si>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</si>
  <si>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</si>
  <si>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</si>
  <si>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</si>
  <si>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</si>
  <si>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</si>
  <si>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</si>
  <si>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</si>
  <si>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</si>
  <si>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</si>
  <si>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</si>
  <si>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</si>
  <si>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</si>
  <si>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</si>
  <si>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</si>
  <si>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</si>
  <si>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</si>
  <si>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</si>
  <si>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</si>
  <si>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</si>
  <si>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</si>
  <si>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</si>
  <si>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</si>
  <si>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</si>
  <si>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</si>
  <si>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</si>
  <si>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</si>
  <si>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</si>
  <si>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</si>
  <si>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</si>
  <si>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</si>
  <si>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</si>
  <si>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</si>
  <si>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</si>
  <si>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</si>
  <si>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</si>
  <si>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</si>
  <si>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</si>
  <si>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</si>
  <si>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</si>
  <si>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</si>
  <si>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</si>
  <si>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</si>
  <si>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</si>
  <si>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</si>
  <si>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</si>
  <si>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</si>
  <si>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</si>
  <si>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</si>
  <si>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</si>
  <si>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</si>
  <si>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</si>
  <si>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</si>
  <si>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</si>
  <si>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</si>
  <si>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</si>
  <si>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</si>
  <si>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</si>
  <si>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</si>
  <si>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</si>
  <si>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</si>
  <si>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</si>
  <si>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</si>
  <si>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</si>
  <si>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</si>
  <si>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</si>
  <si>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</si>
  <si>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</si>
  <si>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</si>
  <si>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</si>
  <si>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</si>
  <si>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</si>
  <si>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</si>
  <si>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</si>
  <si>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</si>
  <si>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</si>
  <si>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</si>
  <si>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</si>
  <si>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</si>
  <si>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</si>
  <si>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</si>
  <si>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</si>
  <si>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</si>
  <si>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</si>
  <si>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</si>
  <si>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</si>
  <si>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</si>
  <si>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</si>
  <si>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</si>
  <si>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</si>
  <si>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</si>
  <si>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</si>
  <si>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</si>
  <si>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</si>
  <si>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</si>
  <si>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</si>
  <si>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</si>
  <si>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</si>
  <si>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</si>
  <si>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</si>
  <si>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</si>
  <si>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</si>
  <si>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</si>
  <si>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</si>
  <si>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</si>
  <si>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</si>
  <si>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</si>
  <si>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</si>
  <si>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</si>
  <si>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</si>
  <si>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</si>
  <si>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</si>
  <si>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</si>
  <si>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</si>
  <si>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</si>
  <si>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</si>
  <si>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</si>
  <si>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</si>
  <si>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</si>
  <si>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</si>
  <si>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</si>
  <si>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</si>
  <si>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</si>
  <si>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</si>
  <si>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</si>
  <si>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</si>
  <si>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</si>
  <si>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</si>
  <si>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</si>
  <si>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</si>
  <si>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</si>
  <si>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</si>
  <si>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</si>
  <si>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</si>
  <si>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</si>
  <si>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</si>
  <si>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</si>
  <si>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</si>
  <si>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</si>
  <si>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</si>
  <si>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</si>
  <si>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</si>
  <si>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</si>
  <si>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</si>
  <si>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</si>
  <si>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</si>
  <si>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</si>
  <si>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</si>
  <si>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</si>
  <si>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</si>
  <si>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</si>
  <si>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</si>
  <si>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</si>
  <si>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</si>
  <si>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</si>
  <si>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</si>
  <si>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</si>
  <si>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</si>
  <si>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</si>
  <si>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</si>
  <si>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</si>
  <si>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</si>
  <si>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</si>
  <si>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</si>
  <si>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</si>
  <si>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</si>
  <si>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</si>
  <si>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</si>
  <si>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</si>
  <si>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</si>
  <si>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</si>
  <si>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</si>
  <si>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</si>
  <si>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</si>
  <si>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</si>
  <si>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</si>
  <si>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</si>
  <si>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</si>
  <si>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</si>
  <si>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</si>
  <si>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</si>
  <si>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</si>
  <si>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</si>
  <si>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</si>
  <si>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</si>
  <si>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</si>
  <si>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</si>
  <si>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</si>
  <si>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</si>
  <si>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</si>
  <si>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</si>
  <si>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</si>
  <si>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</si>
  <si>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</si>
  <si>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</si>
  <si>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</si>
  <si>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</si>
  <si>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</si>
  <si>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</si>
  <si>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</si>
  <si>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</si>
  <si>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</si>
  <si>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</si>
  <si>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</si>
  <si>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</si>
  <si>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</si>
  <si>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</si>
  <si>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</si>
  <si>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</si>
  <si>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</si>
  <si>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</si>
  <si>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</si>
  <si>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</si>
  <si>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</si>
  <si>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</si>
  <si>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</si>
  <si>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</si>
  <si>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</si>
  <si>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</si>
  <si>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</si>
  <si>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</si>
  <si>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</si>
  <si>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</si>
  <si>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</si>
  <si>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</si>
  <si>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</si>
  <si>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</si>
  <si>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</si>
  <si>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</si>
  <si>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</si>
  <si>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</si>
  <si>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</si>
  <si>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</si>
  <si>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</si>
  <si>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</si>
  <si>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</si>
  <si>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</si>
  <si>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</si>
  <si>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</si>
  <si>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</si>
  <si>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</si>
  <si>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</si>
  <si>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</si>
  <si>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</si>
  <si>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</si>
  <si>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</si>
  <si>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</si>
  <si>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</si>
  <si>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</si>
  <si>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</si>
  <si>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</si>
  <si>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</si>
  <si>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</si>
  <si>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</si>
  <si>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</si>
  <si>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</si>
  <si>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</si>
  <si>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</si>
  <si>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</si>
  <si>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</si>
  <si>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</si>
  <si>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</si>
  <si>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</si>
  <si>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</si>
  <si>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</si>
  <si>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</si>
  <si>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</si>
  <si>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</si>
  <si>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</si>
  <si>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</si>
  <si>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</si>
  <si>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</si>
  <si>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</si>
  <si>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</si>
  <si>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</si>
  <si>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</si>
  <si>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</si>
  <si>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</si>
  <si>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</si>
  <si>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</si>
  <si>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</si>
  <si>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</si>
  <si>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</si>
  <si>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</si>
  <si>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</si>
  <si>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</si>
  <si>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</si>
  <si>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</si>
  <si>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</si>
  <si>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</si>
  <si>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</si>
  <si>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</si>
  <si>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</si>
  <si>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</si>
  <si>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</si>
  <si>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</si>
  <si>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</si>
  <si>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</si>
  <si>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</si>
  <si>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</si>
  <si>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</si>
  <si>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</si>
  <si>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</si>
  <si>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</si>
  <si>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</si>
  <si>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</si>
  <si>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</si>
  <si>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</si>
  <si>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</si>
  <si>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</si>
  <si>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</si>
  <si>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</si>
  <si>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</si>
  <si>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</si>
  <si>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</si>
  <si>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</si>
  <si>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</si>
  <si>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</si>
  <si>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</si>
  <si>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</si>
  <si>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</si>
  <si>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</si>
  <si>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</si>
  <si>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</si>
  <si>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</si>
  <si>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</si>
  <si>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</si>
  <si>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</si>
  <si>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</si>
  <si>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</si>
  <si>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</si>
  <si>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</si>
  <si>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</si>
  <si>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</si>
  <si>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</si>
  <si>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</si>
  <si>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</si>
  <si>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</si>
  <si>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</si>
  <si>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</si>
  <si>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</si>
  <si>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</si>
  <si>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</si>
  <si>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</si>
  <si>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</si>
  <si>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</si>
  <si>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</si>
  <si>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</si>
  <si>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</si>
  <si>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</si>
  <si>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</si>
  <si>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</si>
  <si>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</si>
  <si>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</si>
  <si>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</si>
  <si>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</si>
  <si>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</si>
  <si>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</si>
  <si>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</si>
  <si>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</si>
  <si>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</si>
  <si>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</si>
  <si>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</si>
  <si>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</si>
  <si>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</si>
  <si>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</si>
  <si>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</si>
  <si>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</si>
  <si>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</si>
  <si>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</si>
  <si>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</si>
  <si>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</si>
  <si>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</si>
  <si>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</si>
  <si>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</si>
  <si>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</si>
  <si>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</si>
  <si>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</si>
  <si>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</si>
  <si>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</si>
  <si>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</si>
  <si>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</si>
  <si>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</si>
  <si>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</si>
  <si>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</si>
  <si>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</si>
  <si>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</si>
  <si>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</si>
  <si>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</si>
  <si>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</si>
  <si>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</si>
  <si>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</si>
  <si>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</si>
  <si>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</si>
  <si>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</si>
  <si>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</si>
  <si>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</si>
  <si>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</si>
  <si>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</si>
  <si>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</si>
  <si>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</si>
  <si>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</si>
  <si>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</si>
  <si>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</si>
  <si>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</si>
  <si>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</si>
  <si>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</si>
  <si>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</si>
  <si>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</si>
  <si>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</si>
  <si>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</si>
  <si>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</si>
  <si>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</si>
  <si>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</si>
  <si>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</si>
  <si>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</si>
  <si>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</si>
  <si>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</si>
  <si>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</si>
  <si>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</si>
  <si>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</si>
  <si>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</si>
  <si>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</si>
  <si>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</si>
  <si>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</si>
  <si>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</si>
  <si>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</si>
  <si>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</si>
  <si>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</si>
  <si>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</si>
  <si>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</si>
  <si>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</si>
  <si>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</si>
  <si>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</si>
  <si>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</si>
  <si>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</si>
  <si>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</si>
  <si>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</si>
  <si>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</si>
  <si>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</si>
  <si>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</si>
  <si>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</si>
  <si>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</si>
  <si>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</si>
  <si>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</si>
  <si>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</si>
  <si>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</si>
  <si>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</si>
  <si>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</si>
  <si>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</si>
  <si>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</si>
  <si>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</si>
  <si>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</si>
  <si>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</si>
  <si>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</si>
  <si>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</si>
  <si>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</si>
  <si>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</si>
  <si>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</si>
  <si>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</si>
  <si>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</si>
  <si>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</si>
  <si>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</si>
  <si>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</si>
  <si>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</si>
  <si>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</si>
  <si>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</si>
  <si>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</si>
  <si>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</si>
  <si>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</si>
  <si>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</si>
  <si>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</si>
  <si>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</si>
  <si>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</si>
  <si>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</si>
  <si>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</si>
  <si>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</si>
  <si>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</si>
  <si>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</si>
  <si>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</si>
  <si>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</si>
  <si>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</si>
  <si>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</si>
  <si>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</si>
  <si>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</si>
  <si>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</si>
  <si>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</si>
  <si>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</si>
  <si>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</si>
  <si>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</si>
  <si>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</si>
  <si>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</si>
  <si>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</si>
  <si>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</si>
  <si>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</si>
  <si>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</si>
  <si>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</si>
  <si>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</si>
  <si>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</si>
  <si>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</si>
  <si>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</si>
  <si>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</si>
  <si>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</si>
  <si>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</si>
  <si>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</si>
  <si>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</si>
  <si>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</si>
  <si>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</si>
  <si>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</si>
  <si>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</si>
  <si>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</si>
  <si>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</si>
  <si>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</si>
  <si>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</si>
  <si>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</si>
  <si>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</si>
  <si>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</si>
  <si>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</si>
  <si>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</si>
  <si>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</si>
  <si>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</si>
  <si>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</si>
  <si>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</si>
  <si>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</si>
  <si>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</si>
  <si>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</si>
  <si>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</si>
  <si>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</si>
  <si>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</si>
  <si>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</si>
  <si>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</si>
  <si>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</si>
  <si>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</si>
  <si>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</si>
  <si>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</si>
  <si>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</si>
  <si>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</si>
  <si>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</si>
  <si>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</si>
  <si>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</si>
  <si>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</si>
  <si>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</si>
  <si>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</si>
  <si>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</si>
  <si>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</si>
  <si>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</si>
  <si>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</si>
  <si>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</si>
  <si>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</si>
  <si>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</si>
  <si>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</si>
  <si>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</si>
  <si>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</si>
  <si>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</si>
  <si>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</si>
  <si>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</si>
  <si>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</si>
  <si>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</si>
  <si>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</si>
  <si>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</si>
  <si>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</si>
  <si>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</si>
  <si>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</si>
  <si>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</si>
  <si>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</si>
  <si>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</si>
  <si>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</si>
  <si>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</si>
  <si>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</si>
  <si>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</si>
  <si>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</si>
  <si>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</si>
  <si>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</si>
  <si>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</si>
  <si>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</si>
  <si>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</si>
  <si>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</si>
  <si>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</si>
  <si>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</si>
  <si>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</si>
  <si>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</si>
  <si>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</si>
  <si>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</si>
  <si>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</si>
  <si>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</si>
  <si>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</si>
  <si>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</si>
  <si>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</si>
  <si>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</si>
  <si>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</si>
  <si>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</si>
  <si>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</si>
  <si>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</si>
  <si>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</si>
  <si>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</si>
  <si>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</si>
  <si>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</si>
  <si>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</si>
  <si>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</si>
  <si>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</si>
  <si>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</si>
  <si>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</si>
  <si>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</si>
  <si>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</si>
  <si>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</si>
  <si>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</si>
  <si>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</si>
  <si>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</si>
  <si>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</si>
  <si>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</si>
  <si>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</si>
  <si>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</si>
  <si>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</si>
  <si>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</si>
  <si>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</si>
  <si>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</si>
  <si>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</si>
  <si>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</si>
  <si>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</si>
  <si>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</si>
  <si>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</si>
  <si>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</si>
  <si>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</si>
  <si>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</si>
  <si>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</si>
  <si>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</si>
  <si>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</si>
  <si>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</si>
  <si>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</si>
  <si>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</si>
  <si>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</si>
  <si>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</si>
  <si>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</si>
  <si>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</si>
  <si>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</si>
  <si>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</si>
  <si>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</si>
  <si>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</si>
  <si>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</si>
  <si>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</si>
  <si>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</si>
  <si>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</si>
  <si>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</si>
  <si>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</si>
  <si>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</si>
  <si>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</si>
  <si>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</si>
  <si>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</si>
  <si>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</si>
  <si>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</si>
  <si>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</si>
  <si>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</si>
  <si>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</si>
  <si>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</si>
  <si>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</si>
  <si>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</si>
  <si>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</si>
  <si>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</si>
  <si>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</si>
  <si>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</si>
  <si>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</si>
  <si>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</si>
  <si>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</si>
  <si>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</si>
  <si>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</si>
  <si>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</si>
  <si>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</si>
  <si>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</si>
  <si>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</si>
  <si>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</si>
  <si>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</si>
  <si>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</si>
  <si>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</si>
  <si>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</si>
  <si>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</si>
  <si>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</si>
  <si>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</si>
  <si>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</si>
  <si>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</si>
  <si>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</si>
  <si>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</si>
  <si>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</si>
  <si>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</si>
  <si>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</si>
  <si>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</si>
  <si>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</si>
  <si>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</si>
  <si>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</si>
  <si>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</si>
  <si>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</si>
  <si>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</si>
  <si>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</si>
  <si>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</si>
  <si>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</si>
  <si>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</si>
  <si>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</si>
  <si>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</si>
  <si>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</si>
  <si>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</si>
  <si>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</si>
  <si>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</si>
  <si>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</si>
  <si>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</si>
  <si>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</si>
  <si>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</si>
  <si>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</si>
  <si>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</si>
  <si>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</si>
  <si>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</si>
  <si>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</si>
  <si>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</si>
  <si>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</si>
  <si>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</si>
  <si>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</si>
  <si>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</si>
  <si>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</si>
  <si>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</si>
  <si>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</si>
  <si>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</si>
  <si>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</si>
  <si>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</si>
  <si>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</si>
  <si>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</si>
  <si>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</si>
  <si>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</si>
  <si>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</si>
  <si>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</si>
  <si>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</si>
  <si>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</si>
  <si>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</si>
  <si>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</si>
  <si>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</si>
  <si>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</si>
  <si>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</si>
  <si>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</si>
  <si>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</si>
  <si>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</si>
  <si>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</si>
  <si>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</si>
  <si>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</si>
  <si>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</si>
  <si>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</si>
  <si>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</si>
  <si>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</si>
  <si>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</si>
  <si>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</si>
  <si>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</si>
  <si>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</si>
  <si>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</si>
  <si>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</si>
  <si>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</si>
  <si>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</si>
  <si>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</si>
  <si>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</si>
  <si>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</si>
  <si>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</si>
  <si>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</si>
  <si>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</si>
  <si>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</si>
  <si>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</si>
  <si>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</si>
  <si>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</si>
  <si>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</si>
  <si>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</si>
  <si>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</si>
  <si>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</si>
  <si>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</si>
  <si>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</si>
  <si>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</si>
  <si>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</si>
  <si>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</si>
  <si>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</si>
  <si>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</si>
  <si>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</si>
  <si>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</si>
  <si>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</si>
  <si>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</si>
  <si>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</si>
  <si>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</si>
  <si>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</si>
  <si>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</si>
  <si>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</si>
  <si>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</si>
  <si>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</si>
  <si>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</si>
  <si>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</si>
  <si>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</si>
  <si>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</si>
  <si>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</si>
  <si>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</si>
  <si>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</si>
  <si>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</si>
  <si>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</si>
  <si>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</si>
  <si>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</si>
  <si>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</si>
  <si>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</si>
  <si>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</si>
  <si>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</si>
  <si>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</si>
  <si>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</si>
  <si>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</si>
  <si>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</si>
  <si>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</si>
  <si>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</si>
  <si>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</si>
  <si>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</si>
  <si>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</si>
  <si>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</si>
  <si>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</si>
  <si>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</si>
  <si>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</si>
  <si>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</si>
  <si>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</si>
  <si>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</si>
  <si>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</si>
  <si>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</si>
  <si>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</si>
  <si>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</si>
  <si>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</si>
  <si>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</si>
  <si>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</si>
  <si>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</si>
  <si>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</si>
  <si>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</si>
  <si>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</si>
  <si>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</si>
  <si>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</si>
  <si>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</si>
  <si>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</si>
  <si>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</si>
  <si>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</si>
  <si>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</si>
  <si>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</si>
  <si>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</si>
  <si>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</si>
  <si>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</si>
  <si>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</si>
  <si>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</si>
  <si>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</si>
  <si>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</si>
  <si>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</si>
  <si>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</si>
  <si>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</si>
  <si>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</si>
  <si>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</si>
  <si>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</si>
  <si>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</si>
  <si>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</si>
  <si>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</si>
  <si>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</si>
  <si>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</si>
  <si>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</si>
  <si>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</si>
  <si>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</si>
  <si>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</si>
  <si>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</si>
  <si>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</si>
  <si>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</si>
  <si>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</si>
  <si>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</si>
  <si>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</si>
  <si>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</si>
  <si>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</si>
  <si>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</si>
  <si>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</si>
  <si>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</si>
  <si>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</si>
  <si>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</si>
  <si>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</si>
  <si>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</si>
  <si>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</si>
  <si>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</si>
  <si>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</si>
  <si>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</si>
  <si>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</si>
  <si>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</si>
  <si>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</si>
  <si>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</si>
  <si>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</si>
  <si>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</si>
  <si>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</si>
  <si>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</si>
  <si>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</si>
  <si>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</si>
  <si>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</si>
  <si>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</si>
  <si>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</si>
  <si>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</si>
  <si>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</si>
  <si>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</si>
  <si>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</si>
  <si>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</si>
  <si>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</si>
  <si>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</si>
  <si>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</si>
  <si>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</si>
  <si>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</si>
  <si>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</si>
  <si>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</si>
  <si>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</si>
  <si>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</si>
  <si>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</si>
  <si>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</si>
  <si>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</si>
  <si>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</si>
  <si>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</si>
  <si>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</si>
  <si>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</si>
  <si>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</si>
  <si>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</si>
  <si>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</si>
  <si>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</si>
  <si>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</si>
  <si>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</si>
  <si>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</si>
  <si>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</si>
  <si>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</si>
  <si>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</si>
  <si>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</si>
  <si>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</si>
  <si>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</si>
  <si>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</si>
  <si>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</si>
  <si>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</si>
  <si>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</si>
  <si>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</si>
  <si>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</si>
  <si>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</si>
  <si>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</si>
  <si>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</si>
  <si>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</si>
  <si>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</si>
  <si>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</si>
  <si>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</si>
  <si>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</si>
  <si>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</si>
  <si>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</si>
  <si>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</si>
  <si>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</si>
  <si>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</si>
  <si>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</si>
  <si>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</si>
  <si>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</si>
  <si>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</si>
  <si>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</si>
  <si>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</si>
  <si>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</si>
  <si>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</si>
  <si>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</si>
  <si>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</si>
  <si>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</si>
  <si>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</si>
  <si>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</si>
  <si>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</si>
  <si>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</si>
  <si>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</si>
  <si>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</si>
  <si>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</si>
  <si>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</si>
  <si>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</si>
  <si>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</si>
  <si>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</si>
  <si>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</si>
  <si>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</si>
  <si>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</si>
  <si>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</si>
  <si>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</si>
  <si>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</si>
  <si>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</si>
  <si>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</si>
  <si>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</si>
  <si>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</si>
  <si>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</si>
  <si>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</si>
  <si>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</si>
  <si>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</si>
  <si>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</si>
  <si>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</si>
  <si>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</si>
  <si>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</si>
  <si>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</si>
  <si>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</si>
  <si>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</si>
  <si>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</si>
  <si>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</si>
  <si>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</si>
  <si>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</si>
  <si>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</si>
  <si>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</si>
  <si>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</si>
  <si>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</si>
  <si>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</si>
  <si>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</si>
  <si>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</si>
  <si>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</si>
  <si>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</si>
  <si>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</si>
  <si>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</si>
  <si>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</si>
  <si>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</si>
  <si>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</si>
  <si>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</si>
  <si>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</si>
  <si>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</si>
  <si>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</si>
  <si>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</si>
  <si>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</si>
  <si>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</si>
  <si>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</si>
  <si>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</si>
  <si>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</si>
  <si>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</si>
  <si>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</si>
  <si>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</si>
  <si>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</si>
  <si>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</si>
  <si>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</si>
  <si>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</si>
  <si>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</si>
  <si>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</si>
  <si>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</si>
  <si>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</si>
  <si>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</si>
  <si>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</si>
  <si>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</si>
  <si>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</si>
  <si>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</si>
  <si>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</si>
  <si>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</si>
  <si>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</si>
  <si>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</si>
  <si>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</si>
  <si>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</si>
  <si>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</si>
  <si>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</si>
  <si>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</si>
  <si>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</si>
  <si>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</si>
  <si>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</si>
  <si>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</si>
  <si>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</si>
  <si>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</si>
  <si>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</si>
  <si>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</si>
  <si>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</si>
  <si>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</si>
  <si>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</si>
  <si>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</si>
  <si>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</si>
  <si>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</si>
  <si>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</si>
  <si>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</si>
  <si>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</si>
  <si>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</si>
  <si>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</si>
  <si>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</si>
  <si>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</si>
  <si>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</si>
  <si>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</si>
  <si>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</si>
  <si>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</si>
  <si>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</si>
  <si>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</si>
  <si>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</si>
  <si>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</si>
  <si>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</si>
  <si>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</si>
  <si>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</si>
  <si>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</si>
  <si>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</si>
  <si>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</si>
  <si>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</si>
  <si>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</si>
  <si>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</si>
  <si>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</si>
  <si>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</si>
  <si>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</si>
  <si>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</si>
  <si>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</si>
  <si>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</si>
  <si>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</si>
  <si>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</si>
  <si>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</si>
  <si>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</si>
  <si>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</si>
  <si>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</si>
  <si>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</si>
  <si>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</si>
  <si>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</si>
  <si>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</si>
  <si>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</si>
  <si>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</si>
  <si>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</si>
  <si>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</si>
  <si>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</si>
  <si>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</si>
  <si>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</si>
  <si>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</si>
  <si>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</si>
  <si>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</si>
  <si>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</si>
  <si>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</si>
  <si>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</si>
  <si>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</si>
  <si>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</si>
  <si>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</si>
  <si>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</si>
  <si>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</si>
  <si>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</si>
  <si>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</si>
  <si>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</si>
  <si>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</si>
  <si>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</si>
  <si>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</si>
  <si>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</si>
  <si>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</si>
  <si>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</si>
  <si>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</si>
  <si>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</si>
  <si>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</si>
  <si>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</si>
  <si>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</si>
  <si>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</si>
  <si>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</si>
  <si>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</si>
  <si>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</si>
  <si>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</si>
  <si>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</si>
  <si>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</si>
  <si>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</si>
  <si>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</si>
  <si>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</si>
  <si>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</si>
  <si>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</si>
  <si>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</si>
  <si>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</si>
  <si>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</si>
  <si>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</si>
  <si>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</si>
  <si>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</si>
  <si>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</si>
  <si>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</si>
  <si>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</si>
  <si>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</si>
  <si>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</si>
  <si>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</si>
  <si>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</si>
  <si>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</si>
  <si>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</si>
  <si>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</si>
  <si>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</si>
  <si>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</si>
  <si>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</si>
  <si>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</si>
  <si>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</si>
  <si>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</si>
  <si>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</si>
  <si>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</si>
  <si>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</si>
  <si>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</si>
  <si>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</si>
  <si>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</si>
  <si>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</si>
  <si>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</si>
  <si>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</si>
  <si>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</si>
  <si>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</si>
  <si>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</si>
  <si>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</si>
  <si>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</si>
  <si>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</si>
  <si>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</si>
  <si>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</si>
  <si>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</si>
  <si>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</si>
  <si>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</si>
  <si>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</si>
  <si>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</si>
  <si>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</si>
  <si>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</si>
  <si>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</si>
  <si>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</si>
  <si>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</si>
  <si>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</si>
  <si>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</si>
  <si>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</si>
  <si>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</si>
  <si>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</si>
  <si>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</si>
  <si>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</si>
  <si>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</si>
  <si>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</si>
  <si>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</si>
  <si>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</si>
  <si>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</si>
  <si>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</si>
  <si>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</si>
  <si>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</si>
  <si>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</si>
  <si>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</si>
  <si>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</si>
  <si>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</si>
  <si>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</si>
  <si>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</si>
  <si>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</si>
  <si>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</si>
  <si>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</si>
  <si>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</si>
  <si>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</si>
  <si>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</si>
  <si>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</si>
  <si>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</si>
  <si>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</si>
  <si>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</si>
  <si>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</si>
  <si>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</si>
  <si>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</si>
  <si>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</si>
  <si>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</si>
  <si>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</si>
  <si>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</si>
  <si>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</si>
  <si>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</si>
  <si>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</si>
  <si>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</si>
  <si>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</si>
  <si>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</si>
  <si>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</si>
  <si>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</si>
  <si>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</si>
  <si>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</si>
  <si>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</si>
  <si>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</si>
  <si>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</si>
  <si>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</si>
  <si>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</si>
  <si>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</si>
  <si>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</si>
  <si>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</si>
  <si>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</si>
  <si>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</si>
  <si>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</si>
  <si>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</si>
  <si>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</si>
  <si>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</si>
  <si>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</si>
  <si>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</si>
  <si>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</si>
  <si>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</si>
  <si>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</si>
  <si>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</si>
  <si>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</si>
  <si>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</si>
  <si>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</si>
  <si>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</si>
  <si>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</si>
  <si>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</si>
  <si>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</si>
  <si>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</si>
  <si>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</si>
  <si>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</si>
  <si>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</si>
  <si>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</si>
  <si>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</si>
  <si>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</si>
  <si>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</si>
  <si>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</si>
  <si>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</si>
  <si>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</si>
  <si>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</si>
  <si>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</si>
  <si>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</si>
  <si>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</si>
  <si>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</si>
  <si>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</si>
  <si>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</si>
  <si>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</si>
  <si>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</si>
  <si>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</si>
  <si>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</si>
  <si>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</si>
  <si>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</si>
  <si>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</si>
  <si>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</si>
  <si>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</si>
  <si>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</si>
  <si>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</si>
  <si>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</si>
  <si>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</si>
  <si>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</si>
  <si>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</si>
  <si>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</si>
  <si>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</si>
  <si>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</si>
  <si>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</si>
  <si>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</si>
  <si>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</si>
  <si>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</si>
  <si>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</si>
  <si>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</si>
  <si>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</si>
  <si>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</si>
  <si>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</si>
  <si>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</si>
  <si>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</si>
  <si>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</si>
  <si>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</si>
  <si>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</si>
  <si>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</si>
  <si>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</si>
  <si>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</si>
  <si>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</si>
  <si>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</si>
  <si>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</si>
  <si>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</si>
  <si>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</si>
  <si>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</si>
  <si>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</si>
  <si>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</si>
  <si>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</si>
  <si>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</si>
  <si>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</si>
  <si>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</si>
  <si>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</si>
  <si>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</si>
  <si>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</si>
  <si>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</si>
  <si>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</si>
  <si>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</si>
  <si>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</si>
  <si>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</si>
  <si>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</si>
  <si>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</si>
  <si>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</si>
  <si>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</si>
  <si>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</si>
  <si>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</si>
  <si>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</si>
  <si>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</si>
  <si>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</si>
  <si>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</si>
  <si>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</si>
  <si>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</si>
  <si>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</si>
  <si>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</si>
  <si>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</si>
  <si>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</si>
  <si>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</si>
  <si>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</si>
  <si>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</si>
  <si>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</si>
  <si>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</si>
  <si>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</si>
  <si>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</si>
  <si>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</si>
  <si>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</si>
  <si>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</si>
  <si>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</si>
  <si>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</si>
  <si>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</si>
  <si>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</si>
  <si>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</si>
  <si>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</si>
  <si>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</si>
  <si>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</si>
  <si>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</si>
  <si>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</si>
  <si>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</si>
  <si>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</si>
  <si>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</si>
  <si>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</si>
  <si>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</si>
  <si>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</si>
  <si>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</si>
  <si>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</si>
  <si>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</si>
  <si>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</si>
  <si>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</si>
  <si>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</si>
  <si>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</si>
  <si>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</si>
  <si>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</si>
  <si>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</si>
  <si>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</si>
  <si>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</si>
  <si>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</si>
  <si>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</si>
  <si>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</si>
  <si>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</si>
  <si>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</si>
  <si>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</si>
  <si>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</si>
  <si>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</si>
  <si>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</si>
  <si>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</si>
  <si>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</si>
  <si>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</si>
  <si>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</si>
  <si>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</si>
  <si>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</si>
  <si>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</si>
  <si>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</si>
  <si>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</si>
  <si>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</si>
  <si>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</si>
  <si>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</si>
  <si>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</si>
  <si>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</si>
  <si>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</si>
  <si>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</si>
  <si>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</si>
  <si>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</si>
  <si>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</si>
  <si>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</si>
  <si>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</si>
  <si>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</si>
  <si>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</si>
  <si>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</si>
  <si>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</si>
  <si>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</si>
  <si>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</si>
  <si>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</si>
  <si>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</si>
  <si>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</si>
  <si>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</si>
  <si>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</si>
  <si>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</si>
  <si>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</si>
  <si>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</si>
  <si>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</si>
  <si>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</si>
  <si>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</si>
  <si>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</si>
  <si>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</si>
  <si>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</si>
  <si>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</si>
  <si>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</si>
  <si>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</si>
  <si>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</si>
  <si>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</si>
  <si>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</si>
  <si>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</si>
  <si>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</si>
  <si>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</si>
  <si>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</si>
  <si>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</si>
  <si>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</si>
  <si>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</si>
  <si>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</si>
  <si>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</si>
  <si>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</si>
  <si>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</si>
  <si>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</si>
  <si>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</si>
  <si>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</si>
  <si>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</si>
  <si>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</si>
  <si>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</si>
  <si>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</si>
  <si>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</si>
  <si>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</si>
  <si>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</si>
  <si>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</si>
  <si>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</si>
  <si>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</si>
  <si>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</si>
  <si>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</si>
  <si>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</si>
  <si>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</si>
  <si>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</si>
  <si>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</si>
  <si>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</si>
  <si>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</si>
  <si>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</si>
  <si>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</si>
  <si>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</si>
  <si>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</si>
  <si>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</si>
  <si>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</si>
  <si>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</si>
  <si>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</si>
  <si>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</si>
  <si>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</si>
  <si>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</si>
  <si>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</si>
  <si>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</si>
  <si>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</si>
  <si>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</si>
  <si>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</si>
  <si>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</si>
  <si>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</si>
  <si>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</si>
  <si>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</si>
  <si>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</si>
  <si>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</si>
  <si>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</si>
  <si>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</si>
  <si>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</si>
  <si>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</si>
  <si>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</si>
  <si>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</si>
  <si>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</si>
  <si>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</si>
  <si>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</si>
  <si>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</si>
  <si>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</si>
  <si>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</si>
  <si>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</si>
  <si>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</si>
  <si>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</si>
  <si>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</si>
  <si>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</si>
  <si>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</si>
  <si>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</si>
  <si>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</si>
  <si>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</si>
  <si>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</si>
  <si>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</si>
  <si>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</si>
  <si>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</si>
  <si>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</si>
  <si>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</si>
  <si>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</si>
  <si>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</si>
  <si>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</si>
  <si>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</si>
  <si>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</si>
  <si>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</si>
  <si>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</si>
  <si>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</si>
  <si>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</si>
  <si>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</si>
  <si>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</si>
  <si>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</si>
  <si>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</si>
  <si>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</si>
  <si>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</si>
  <si>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</si>
  <si>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</si>
  <si>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</si>
  <si>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</si>
  <si>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</si>
  <si>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</si>
  <si>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</si>
  <si>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</si>
  <si>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</si>
  <si>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</si>
  <si>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</si>
  <si>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</si>
  <si>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</si>
  <si>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</si>
  <si>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</si>
  <si>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</si>
  <si>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</si>
  <si>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</si>
  <si>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</si>
  <si>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</si>
  <si>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</si>
  <si>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</si>
  <si>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</si>
  <si>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</si>
  <si>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</si>
  <si>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</si>
  <si>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</si>
  <si>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</si>
  <si>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</si>
  <si>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</si>
  <si>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</si>
  <si>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</si>
  <si>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</si>
  <si>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</si>
  <si>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</si>
  <si>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</si>
  <si>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</si>
  <si>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</si>
  <si>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</si>
  <si>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</si>
  <si>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</si>
  <si>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</si>
  <si>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</si>
  <si>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</si>
  <si>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</si>
  <si>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</si>
  <si>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</si>
  <si>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</si>
  <si>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</si>
  <si>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</si>
  <si>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</si>
  <si>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</si>
  <si>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</si>
  <si>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</si>
  <si>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</si>
  <si>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</si>
  <si>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</si>
  <si>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</si>
  <si>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</si>
  <si>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</si>
  <si>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</si>
  <si>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</si>
  <si>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</si>
  <si>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</si>
  <si>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</si>
  <si>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</si>
  <si>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</si>
  <si>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</si>
  <si>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</si>
  <si>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</si>
  <si>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</si>
  <si>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</si>
  <si>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</si>
  <si>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</si>
  <si>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</si>
  <si>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</si>
  <si>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</si>
  <si>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</si>
  <si>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</si>
  <si>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</si>
  <si>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</si>
  <si>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</si>
  <si>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</si>
  <si>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</si>
  <si>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</si>
  <si>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</si>
  <si>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</si>
  <si>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</si>
  <si>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</si>
  <si>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</si>
  <si>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</si>
  <si>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</si>
  <si>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</si>
  <si>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</si>
  <si>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</si>
  <si>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</si>
  <si>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</si>
  <si>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</si>
  <si>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</si>
  <si>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</si>
  <si>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</si>
  <si>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</si>
  <si>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</si>
  <si>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</si>
  <si>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</si>
  <si>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</si>
  <si>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</si>
  <si>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</si>
  <si>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</si>
  <si>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</si>
  <si>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</si>
  <si>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</si>
  <si>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</si>
  <si>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</si>
  <si>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</si>
  <si>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</si>
  <si>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</si>
  <si>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</si>
  <si>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</si>
  <si>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</si>
  <si>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</si>
  <si>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</si>
  <si>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</si>
  <si>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</si>
  <si>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</si>
  <si>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</si>
  <si>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</si>
  <si>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</si>
  <si>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</si>
  <si>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</si>
  <si>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</si>
  <si>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</si>
  <si>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</si>
  <si>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</si>
  <si>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</si>
  <si>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</si>
  <si>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</si>
  <si>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</si>
  <si>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</si>
  <si>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</si>
  <si>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</si>
  <si>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</si>
  <si>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</si>
  <si>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</si>
  <si>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</si>
  <si>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</si>
  <si>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</si>
  <si>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</si>
  <si>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</si>
  <si>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</si>
  <si>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</si>
  <si>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</si>
  <si>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</si>
  <si>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</si>
  <si>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</si>
  <si>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</si>
  <si>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</si>
  <si>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</si>
  <si>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</si>
  <si>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</si>
  <si>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</si>
  <si>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</si>
  <si>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</si>
  <si>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</si>
  <si>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</si>
  <si>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</si>
  <si>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</si>
  <si>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</si>
  <si>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</si>
  <si>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</si>
  <si>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</si>
  <si>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</si>
  <si>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</si>
  <si>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</si>
  <si>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</si>
  <si>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</si>
  <si>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</si>
  <si>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</si>
  <si>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</si>
  <si>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</si>
  <si>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</si>
  <si>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</si>
  <si>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</si>
  <si>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</si>
  <si>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</si>
  <si>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</si>
  <si>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</si>
  <si>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</si>
  <si>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</si>
  <si>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</si>
  <si>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</si>
  <si>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</si>
  <si>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</si>
  <si>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</si>
  <si>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</si>
  <si>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</si>
  <si>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</si>
  <si>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</si>
  <si>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</si>
  <si>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</si>
  <si>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</si>
  <si>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</si>
  <si>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</si>
  <si>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</si>
  <si>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</si>
  <si>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</si>
  <si>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</si>
  <si>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</si>
  <si>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</si>
  <si>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</si>
  <si>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</si>
  <si>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</si>
  <si>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</si>
  <si>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</si>
  <si>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</si>
  <si>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</si>
  <si>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</si>
  <si>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</si>
  <si>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</si>
  <si>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</si>
  <si>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</si>
  <si>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</si>
  <si>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</si>
  <si>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</si>
  <si>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</si>
  <si>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</si>
  <si>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</si>
  <si>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</si>
  <si>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</si>
  <si>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</si>
  <si>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</si>
  <si>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</si>
  <si>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</si>
  <si>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</si>
  <si>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</si>
  <si>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</si>
  <si>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</si>
  <si>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</si>
  <si>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</si>
  <si>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</si>
  <si>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</si>
  <si>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</si>
  <si>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</si>
  <si>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</si>
  <si>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</si>
  <si>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</si>
  <si>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</si>
  <si>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</si>
  <si>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</si>
  <si>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</si>
  <si>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</si>
  <si>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</si>
  <si>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</si>
  <si>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</si>
  <si>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</si>
  <si>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</si>
  <si>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</si>
  <si>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</si>
  <si>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</si>
  <si>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</si>
  <si>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</si>
  <si>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</si>
  <si>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</si>
  <si>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</si>
  <si>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</si>
  <si>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</si>
  <si>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</si>
  <si>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</si>
  <si>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</si>
  <si>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</si>
  <si>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</si>
  <si>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</si>
  <si>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</si>
  <si>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</si>
  <si>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</si>
  <si>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</si>
  <si>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</si>
  <si>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</si>
  <si>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</si>
  <si>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</si>
  <si>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</si>
  <si>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</si>
  <si>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</si>
  <si>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</si>
  <si>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</si>
  <si>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</si>
  <si>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</si>
  <si>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</si>
  <si>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</si>
  <si>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</si>
  <si>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</si>
  <si>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</si>
  <si>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</si>
  <si>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</si>
  <si>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</si>
  <si>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</si>
  <si>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</si>
  <si>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</si>
  <si>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</si>
  <si>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</si>
  <si>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</si>
  <si>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</si>
  <si>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</si>
  <si>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</si>
  <si>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</si>
  <si>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</si>
  <si>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</si>
  <si>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</si>
  <si>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</si>
  <si>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</si>
  <si>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</si>
  <si>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</si>
  <si>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</si>
  <si>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</si>
  <si>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</si>
  <si>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</si>
  <si>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</si>
  <si>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</si>
  <si>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</si>
  <si>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</si>
  <si>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</si>
  <si>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</si>
  <si>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</si>
  <si>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</si>
  <si>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</si>
  <si>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</si>
  <si>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</si>
  <si>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</si>
  <si>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</si>
  <si>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</si>
  <si>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</si>
  <si>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</si>
  <si>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</si>
  <si>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</si>
  <si>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</si>
  <si>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</si>
  <si>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</si>
  <si>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</si>
  <si>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</si>
  <si>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</si>
  <si>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</si>
  <si>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</si>
  <si>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</si>
  <si>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</si>
  <si>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</si>
  <si>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</si>
  <si>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</si>
  <si>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</si>
  <si>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</si>
  <si>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</si>
  <si>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</si>
  <si>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</si>
  <si>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</si>
  <si>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</si>
  <si>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</si>
  <si>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</si>
  <si>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</si>
  <si>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</si>
  <si>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</si>
  <si>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</si>
  <si>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</si>
  <si>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</si>
  <si>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</si>
  <si>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</si>
  <si>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</si>
  <si>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</si>
  <si>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</si>
  <si>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</si>
  <si>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</si>
  <si>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</si>
  <si>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</si>
  <si>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</si>
  <si>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</si>
  <si>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</si>
  <si>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</si>
  <si>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</si>
  <si>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</si>
  <si>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</si>
  <si>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</si>
  <si>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</si>
  <si>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</si>
  <si>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</si>
  <si>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</si>
  <si>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</si>
  <si>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</si>
  <si>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</si>
  <si>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</si>
  <si>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</si>
  <si>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</si>
  <si>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</si>
  <si>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</si>
  <si>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</si>
  <si>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</si>
  <si>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</si>
  <si>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</si>
  <si>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</si>
  <si>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</si>
  <si>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</si>
  <si>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</si>
  <si>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</si>
  <si>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</si>
  <si>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</si>
  <si>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</si>
  <si>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</si>
  <si>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</si>
  <si>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</si>
  <si>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</si>
  <si>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</si>
  <si>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</si>
  <si>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</si>
  <si>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</si>
  <si>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</si>
  <si>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</si>
  <si>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</si>
  <si>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</si>
  <si>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</si>
  <si>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</si>
  <si>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</si>
  <si>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</si>
  <si>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</si>
  <si>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</si>
  <si>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</si>
  <si>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</si>
  <si>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</si>
  <si>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</si>
  <si>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</si>
  <si>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</si>
  <si>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</si>
  <si>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</si>
  <si>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</si>
  <si>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</si>
  <si>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</si>
  <si>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</si>
  <si>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</si>
  <si>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</si>
  <si>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</si>
  <si>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</si>
  <si>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</si>
  <si>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</si>
  <si>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</si>
  <si>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</si>
  <si>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</si>
  <si>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</si>
  <si>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</si>
  <si>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</si>
  <si>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</si>
  <si>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</si>
  <si>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</si>
  <si>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</si>
  <si>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</si>
  <si>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</si>
  <si>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</si>
  <si>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</si>
  <si>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</si>
  <si>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</si>
  <si>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</si>
  <si>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</si>
  <si>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</si>
  <si>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</si>
  <si>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</si>
  <si>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</si>
  <si>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</si>
  <si>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</si>
  <si>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</si>
  <si>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</si>
  <si>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</si>
  <si>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</si>
  <si>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</si>
  <si>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</si>
  <si>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</si>
  <si>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</si>
  <si>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</si>
  <si>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</si>
  <si>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</si>
  <si>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</si>
  <si>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</si>
  <si>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</si>
  <si>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</si>
  <si>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</si>
  <si>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</si>
  <si>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</si>
  <si>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</si>
  <si>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</si>
  <si>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</si>
  <si>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</si>
  <si>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</si>
  <si>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</si>
  <si>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</si>
  <si>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</si>
  <si>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</si>
  <si>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</si>
  <si>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</si>
  <si>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</si>
  <si>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</si>
  <si>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</si>
  <si>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</si>
  <si>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</si>
  <si>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</si>
  <si>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</si>
  <si>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</si>
  <si>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</si>
  <si>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</si>
  <si>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</si>
  <si>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</si>
  <si>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</si>
  <si>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</si>
  <si>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</si>
  <si>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</si>
  <si>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</si>
  <si>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</si>
  <si>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</si>
  <si>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</si>
  <si>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</si>
  <si>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</si>
  <si>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</si>
  <si>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</si>
  <si>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</si>
  <si>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</si>
  <si>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</si>
  <si>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</si>
  <si>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</si>
  <si>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</si>
  <si>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</si>
  <si>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</si>
  <si>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</si>
  <si>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</si>
  <si>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</si>
  <si>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</si>
  <si>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</si>
  <si>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</si>
  <si>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</si>
  <si>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</si>
  <si>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</si>
  <si>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</si>
  <si>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</si>
  <si>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</si>
  <si>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</si>
  <si>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</si>
  <si>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</si>
  <si>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</si>
  <si>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</si>
  <si>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</si>
  <si>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</si>
  <si>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</si>
  <si>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</si>
  <si>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</si>
  <si>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</si>
  <si>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</si>
  <si>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</si>
  <si>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</si>
  <si>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</si>
  <si>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</si>
  <si>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</si>
  <si>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</si>
  <si>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</si>
  <si>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</si>
  <si>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</si>
  <si>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</si>
  <si>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</si>
  <si>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</si>
  <si>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</si>
  <si>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</si>
  <si>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</si>
  <si>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</si>
  <si>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</si>
  <si>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</si>
  <si>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</si>
  <si>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</si>
  <si>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</si>
  <si>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</si>
  <si>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</si>
  <si>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</si>
  <si>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</si>
  <si>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</si>
  <si>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</si>
  <si>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</si>
  <si>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</si>
  <si>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</si>
  <si>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</si>
  <si>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</si>
  <si>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</si>
  <si>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</si>
  <si>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</si>
  <si>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</si>
  <si>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</si>
  <si>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</si>
  <si>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</si>
  <si>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</si>
  <si>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</si>
  <si>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</si>
  <si>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</si>
  <si>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</si>
  <si>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</si>
  <si>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</si>
  <si>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</si>
  <si>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</si>
  <si>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</si>
  <si>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</si>
  <si>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</si>
  <si>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</si>
  <si>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</si>
  <si>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</si>
  <si>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</si>
  <si>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</si>
  <si>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</si>
  <si>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</si>
  <si>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</si>
  <si>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</si>
  <si>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</si>
  <si>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</si>
  <si>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</si>
  <si>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</si>
  <si>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</si>
  <si>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</si>
  <si>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</si>
  <si>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</si>
  <si>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</si>
  <si>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</si>
  <si>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</si>
  <si>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</si>
  <si>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</si>
  <si>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</si>
  <si>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</si>
  <si>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</si>
  <si>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</si>
  <si>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</si>
  <si>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</si>
  <si>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</si>
  <si>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</si>
  <si>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</si>
  <si>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</si>
  <si>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</si>
  <si>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</si>
  <si>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</si>
  <si>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</si>
  <si>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</si>
  <si>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</si>
  <si>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</si>
  <si>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</si>
  <si>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</si>
  <si>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</si>
  <si>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</si>
  <si>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</si>
  <si>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</si>
  <si>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</si>
  <si>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</si>
  <si>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</si>
  <si>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</si>
  <si>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</si>
  <si>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</si>
  <si>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</si>
  <si>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</si>
  <si>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</si>
  <si>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</si>
  <si>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</si>
  <si>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</si>
  <si>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</si>
  <si>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</si>
  <si>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</si>
  <si>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</si>
  <si>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</si>
  <si>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</si>
  <si>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</si>
  <si>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</si>
  <si>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</si>
  <si>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</si>
  <si>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</si>
  <si>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</si>
  <si>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</si>
  <si>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</si>
  <si>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</si>
  <si>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</si>
  <si>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</si>
  <si>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</si>
  <si>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</si>
  <si>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</si>
  <si>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</si>
  <si>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</si>
  <si>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</si>
  <si>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</si>
  <si>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</si>
  <si>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</si>
  <si>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</si>
  <si>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</si>
  <si>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</si>
  <si>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</si>
  <si>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</si>
  <si>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</si>
  <si>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</si>
  <si>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</si>
  <si>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</si>
  <si>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</si>
  <si>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</si>
  <si>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</si>
  <si>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</si>
  <si>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</si>
  <si>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</si>
  <si>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</si>
  <si>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</si>
  <si>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</si>
  <si>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</si>
  <si>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</si>
  <si>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</si>
  <si>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</si>
  <si>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</si>
  <si>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</si>
  <si>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</si>
  <si>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</si>
  <si>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</si>
  <si>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</si>
  <si>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</si>
  <si>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</si>
  <si>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</si>
  <si>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</si>
  <si>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</si>
  <si>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</si>
  <si>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</si>
  <si>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</si>
  <si>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</si>
  <si>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</si>
  <si>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</si>
  <si>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</si>
  <si>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</si>
  <si>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</si>
  <si>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</si>
  <si>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</si>
  <si>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</si>
  <si>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</si>
  <si>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</si>
  <si>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</si>
  <si>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</si>
  <si>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</si>
  <si>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</si>
  <si>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</si>
  <si>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</si>
  <si>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</si>
  <si>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</si>
  <si>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</si>
  <si>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</si>
  <si>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</si>
  <si>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</si>
  <si>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</si>
  <si>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</si>
  <si>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</si>
  <si>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</si>
  <si>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</si>
  <si>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</si>
  <si>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</si>
  <si>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</si>
  <si>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</si>
  <si>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</si>
  <si>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</si>
  <si>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</si>
  <si>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</si>
  <si>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</si>
  <si>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</si>
  <si>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</si>
  <si>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</si>
  <si>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</si>
  <si>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</si>
  <si>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</si>
  <si>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</si>
  <si>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</si>
  <si>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</si>
  <si>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</si>
  <si>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</si>
  <si>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</si>
  <si>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</si>
  <si>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</si>
  <si>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</si>
  <si>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</si>
  <si>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</si>
  <si>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</si>
  <si>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</si>
  <si>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</si>
  <si>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</si>
  <si>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</si>
  <si>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</si>
  <si>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</si>
  <si>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</si>
  <si>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</si>
  <si>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</si>
  <si>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</si>
  <si>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</si>
  <si>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</si>
  <si>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</si>
  <si>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</si>
  <si>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</si>
  <si>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</si>
  <si>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</si>
  <si>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</si>
  <si>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</si>
  <si>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</si>
  <si>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</si>
  <si>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</si>
  <si>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</si>
  <si>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</si>
  <si>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</si>
  <si>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</si>
  <si>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</si>
  <si>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</si>
  <si>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</si>
  <si>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</si>
  <si>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</si>
  <si>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</si>
  <si>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</si>
  <si>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</si>
  <si>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</si>
  <si>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</si>
  <si>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</si>
  <si>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</si>
  <si>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</si>
  <si>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</si>
  <si>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</si>
  <si>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</si>
  <si>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</si>
  <si>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</si>
  <si>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</si>
  <si>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</si>
  <si>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</si>
  <si>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</si>
  <si>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</si>
  <si>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</si>
  <si>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</si>
  <si>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</si>
  <si>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</si>
  <si>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</si>
  <si>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</si>
  <si>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</si>
  <si>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</si>
  <si>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</si>
  <si>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</si>
  <si>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</si>
  <si>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</si>
  <si>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</si>
  <si>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</si>
  <si>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</si>
  <si>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</si>
  <si>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</si>
  <si>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</si>
  <si>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</si>
  <si>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</si>
  <si>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</si>
  <si>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</si>
  <si>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</si>
  <si>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</si>
  <si>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</si>
  <si>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</si>
  <si>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</si>
  <si>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</si>
  <si>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</si>
  <si>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</si>
  <si>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</si>
  <si>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</si>
  <si>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</si>
  <si>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</si>
  <si>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</si>
  <si>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</si>
  <si>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</si>
  <si>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</si>
  <si>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</si>
  <si>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</si>
  <si>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</si>
  <si>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</si>
  <si>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</si>
  <si>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</si>
  <si>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</si>
  <si>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</si>
  <si>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</si>
  <si>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</si>
  <si>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</si>
  <si>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</si>
  <si>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</si>
  <si>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</si>
  <si>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</si>
  <si>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</si>
  <si>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</si>
  <si>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</si>
  <si>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</si>
  <si>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</si>
  <si>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</si>
  <si>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</si>
  <si>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</si>
  <si>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</si>
  <si>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</si>
  <si>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</si>
  <si>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</si>
  <si>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</si>
  <si>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</si>
  <si>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</si>
  <si>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</si>
  <si>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</si>
  <si>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</si>
  <si>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</si>
  <si>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</si>
  <si>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</si>
  <si>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</si>
  <si>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</si>
  <si>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</si>
  <si>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</si>
  <si>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</si>
  <si>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</si>
  <si>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</si>
  <si>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</si>
  <si>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</si>
  <si>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</si>
  <si>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</si>
  <si>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</si>
  <si>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</si>
  <si>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</si>
  <si>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</si>
  <si>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</si>
  <si>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</si>
  <si>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</si>
  <si>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</si>
  <si>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</si>
  <si>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</si>
  <si>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</si>
  <si>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</si>
  <si>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</si>
  <si>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</si>
  <si>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</si>
  <si>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</si>
  <si>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</si>
  <si>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</si>
  <si>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</si>
  <si>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</si>
  <si>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</si>
  <si>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</si>
  <si>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</si>
  <si>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</si>
  <si>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</si>
  <si>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</si>
  <si>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</si>
  <si>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</si>
  <si>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</si>
  <si>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</si>
  <si>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</si>
  <si>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</si>
  <si>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</si>
  <si>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</si>
  <si>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</si>
  <si>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</si>
  <si>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</si>
  <si>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</si>
  <si>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</si>
  <si>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</si>
  <si>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</si>
  <si>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</si>
  <si>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</si>
  <si>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</si>
  <si>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</si>
  <si>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</si>
  <si>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</si>
  <si>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</si>
  <si>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</si>
  <si>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</si>
  <si>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</si>
  <si>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</si>
  <si>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</si>
  <si>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</si>
  <si>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</si>
  <si>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</si>
  <si>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</si>
  <si>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</si>
  <si>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</si>
  <si>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</si>
  <si>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</si>
  <si>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</si>
  <si>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</si>
  <si>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</si>
  <si>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</si>
  <si>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</si>
  <si>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</si>
  <si>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</si>
  <si>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</si>
  <si>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</si>
  <si>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</si>
  <si>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</si>
  <si>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</si>
  <si>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</si>
  <si>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</si>
  <si>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</si>
  <si>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</si>
  <si>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</si>
  <si>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</si>
  <si>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</si>
  <si>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</si>
  <si>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</si>
  <si>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</si>
  <si>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</si>
  <si>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</si>
  <si>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</si>
  <si>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</si>
  <si>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</si>
  <si>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</si>
  <si>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</si>
  <si>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</si>
  <si>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</si>
  <si>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</si>
  <si>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</si>
  <si>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</si>
  <si>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</si>
  <si>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</si>
  <si>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</si>
  <si>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</si>
  <si>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</si>
  <si>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</si>
  <si>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</si>
  <si>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</si>
  <si>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</si>
  <si>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</si>
  <si>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</si>
  <si>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</si>
  <si>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</si>
  <si>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</si>
  <si>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</si>
  <si>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</si>
  <si>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</si>
  <si>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</si>
  <si>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</si>
  <si>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</si>
  <si>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</si>
  <si>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</si>
  <si>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</si>
  <si>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</si>
  <si>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</si>
  <si>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</si>
  <si>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</si>
  <si>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</si>
  <si>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</si>
  <si>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</si>
  <si>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</si>
  <si>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</si>
  <si>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</si>
  <si>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</si>
  <si>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</si>
  <si>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</si>
  <si>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</si>
  <si>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</si>
  <si>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</si>
  <si>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</si>
  <si>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</si>
  <si>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</si>
  <si>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</si>
  <si>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</si>
  <si>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</si>
  <si>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</si>
  <si>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</si>
  <si>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</si>
  <si>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</si>
  <si>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</si>
  <si>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</si>
  <si>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</si>
  <si>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</si>
  <si>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</si>
  <si>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</si>
  <si>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</si>
  <si>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</si>
  <si>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</si>
  <si>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</si>
  <si>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</si>
  <si>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</si>
  <si>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</si>
  <si>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</si>
  <si>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</si>
  <si>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</si>
  <si>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</si>
  <si>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</si>
  <si>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</si>
  <si>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</si>
  <si>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</si>
  <si>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</si>
  <si>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</si>
  <si>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</si>
  <si>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</si>
  <si>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</si>
  <si>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</si>
  <si>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</si>
  <si>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</si>
  <si>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</si>
  <si>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</si>
  <si>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</si>
  <si>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</si>
  <si>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</si>
  <si>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</si>
  <si>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</si>
  <si>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</si>
  <si>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</si>
  <si>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</si>
  <si>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</si>
  <si>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</si>
  <si>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</si>
  <si>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</si>
  <si>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</si>
  <si>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</si>
  <si>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</si>
  <si>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</si>
  <si>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</si>
  <si>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</si>
  <si>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</si>
  <si>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</si>
  <si>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</si>
  <si>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</si>
  <si>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</si>
  <si>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</si>
  <si>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</si>
  <si>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</si>
  <si>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</si>
  <si>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</si>
  <si>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</si>
  <si>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</si>
  <si>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</si>
  <si>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</si>
  <si>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</si>
  <si>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</si>
  <si>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</si>
  <si>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</si>
  <si>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</si>
  <si>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</si>
  <si>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</si>
  <si>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</si>
  <si>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</si>
  <si>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</si>
  <si>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</si>
  <si>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</si>
  <si>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</si>
  <si>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</si>
  <si>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</si>
  <si>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</si>
  <si>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</si>
  <si>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</si>
  <si>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</si>
  <si>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</si>
  <si>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</si>
  <si>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</si>
  <si>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</si>
  <si>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</si>
  <si>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</si>
  <si>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</si>
  <si>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</si>
  <si>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</si>
  <si>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</si>
  <si>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</si>
  <si>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</si>
  <si>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</si>
  <si>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</si>
  <si>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</si>
  <si>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</si>
  <si>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</si>
  <si>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</si>
  <si>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</si>
  <si>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</si>
  <si>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</si>
  <si>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</si>
  <si>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</si>
  <si>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</si>
  <si>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</si>
  <si>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</si>
  <si>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</si>
  <si>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</si>
  <si>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</si>
  <si>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</si>
  <si>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</si>
  <si>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</si>
  <si>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</si>
  <si>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</si>
  <si>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</si>
  <si>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</si>
  <si>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</si>
  <si>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</si>
  <si>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</si>
  <si>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</si>
  <si>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</si>
  <si>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</si>
  <si>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</si>
  <si>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</si>
  <si>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</si>
  <si>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</si>
  <si>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</si>
  <si>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</si>
  <si>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</si>
  <si>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</si>
  <si>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</si>
  <si>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</si>
  <si>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</si>
  <si>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</si>
  <si>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</si>
  <si>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</si>
  <si>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</si>
  <si>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</si>
  <si>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</si>
  <si>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</si>
  <si>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</si>
  <si>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</si>
  <si>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</si>
  <si>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</si>
  <si>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</si>
  <si>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</si>
  <si>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</si>
  <si>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</si>
  <si>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</si>
  <si>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</si>
  <si>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</si>
  <si>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</si>
  <si>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</si>
  <si>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</si>
  <si>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</si>
  <si>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</si>
  <si>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</si>
  <si>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</si>
  <si>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</si>
  <si>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</si>
  <si>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</si>
  <si>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</si>
  <si>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</si>
  <si>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</si>
  <si>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</si>
  <si>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</si>
  <si>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</si>
  <si>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</si>
  <si>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</si>
  <si>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</si>
  <si>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</si>
  <si>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</si>
  <si>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</si>
  <si>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</si>
  <si>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</si>
  <si>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</si>
  <si>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</si>
  <si>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</si>
  <si>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</si>
  <si>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</si>
  <si>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</si>
  <si>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</si>
  <si>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</si>
  <si>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</si>
  <si>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</si>
  <si>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</si>
  <si>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</si>
  <si>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</si>
  <si>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</si>
  <si>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</si>
  <si>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</si>
  <si>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</si>
  <si>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</si>
  <si>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</si>
  <si>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</si>
  <si>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</si>
  <si>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</si>
  <si>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</si>
  <si>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</si>
  <si>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</si>
  <si>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</si>
  <si>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</si>
  <si>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</si>
  <si>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</si>
  <si>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</si>
  <si>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</si>
  <si>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</si>
  <si>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</si>
  <si>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</si>
  <si>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</si>
  <si>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</si>
  <si>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</si>
  <si>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</si>
  <si>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</si>
  <si>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</si>
  <si>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</si>
  <si>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</si>
  <si>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</si>
  <si>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</si>
  <si>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</si>
  <si>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</si>
  <si>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</si>
  <si>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</si>
  <si>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</si>
  <si>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</si>
  <si>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</si>
  <si>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</si>
  <si>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</si>
  <si>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</si>
  <si>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</si>
  <si>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</si>
  <si>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</si>
  <si>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</si>
  <si>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</si>
  <si>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</si>
  <si>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</si>
  <si>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</si>
  <si>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</si>
  <si>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</si>
  <si>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</si>
  <si>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</si>
  <si>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</si>
  <si>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</si>
  <si>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</si>
  <si>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</si>
  <si>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</si>
  <si>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</si>
  <si>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</si>
  <si>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</si>
  <si>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</si>
  <si>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</si>
  <si>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</si>
  <si>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</si>
  <si>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</si>
  <si>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</si>
  <si>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</si>
  <si>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</si>
  <si>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</si>
  <si>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</si>
  <si>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</si>
  <si>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</si>
  <si>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</si>
  <si>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</si>
  <si>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</si>
  <si>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</si>
  <si>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</si>
  <si>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</si>
  <si>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</si>
  <si>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</si>
  <si>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</si>
  <si>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</si>
  <si>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</si>
  <si>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</si>
  <si>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</si>
  <si>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</si>
  <si>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</si>
  <si>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</si>
  <si>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</si>
  <si>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</si>
  <si>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</si>
  <si>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</si>
  <si>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</si>
  <si>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</si>
  <si>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</si>
  <si>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</si>
  <si>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</si>
  <si>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</si>
  <si>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</si>
  <si>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</si>
  <si>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</si>
  <si>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</si>
  <si>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</si>
  <si>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</si>
  <si>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</si>
  <si>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</si>
  <si>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</si>
  <si>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</si>
  <si>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</si>
  <si>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</si>
  <si>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</si>
  <si>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</si>
  <si>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</si>
  <si>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</si>
  <si>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</si>
  <si>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</si>
  <si>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</si>
  <si>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</si>
  <si>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</si>
  <si>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</si>
  <si>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</si>
  <si>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</si>
  <si>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</si>
  <si>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</si>
  <si>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</si>
  <si>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</si>
  <si>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</si>
  <si>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</si>
  <si>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</si>
  <si>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</si>
  <si>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</si>
  <si>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</si>
  <si>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</si>
  <si>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</si>
  <si>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</si>
  <si>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</si>
  <si>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</si>
  <si>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</si>
  <si>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</si>
  <si>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</si>
  <si>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</si>
  <si>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</si>
  <si>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</si>
  <si>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</si>
  <si>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</si>
  <si>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</si>
  <si>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</si>
  <si>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</si>
  <si>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</si>
  <si>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</si>
  <si>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</si>
  <si>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</si>
  <si>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</si>
  <si>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</si>
  <si>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</si>
  <si>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</si>
  <si>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</si>
  <si>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</si>
  <si>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</si>
  <si>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</si>
  <si>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</si>
  <si>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</si>
  <si>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</si>
  <si>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</si>
  <si>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</si>
  <si>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</si>
  <si>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</si>
  <si>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</si>
  <si>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</si>
  <si>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</si>
  <si>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</si>
  <si>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</si>
  <si>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</si>
  <si>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</si>
  <si>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</si>
  <si>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</si>
  <si>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</si>
  <si>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</si>
  <si>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</si>
  <si>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</si>
  <si>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</si>
  <si>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</si>
  <si>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</si>
  <si>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</si>
  <si>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</si>
  <si>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</si>
  <si>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</si>
  <si>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</si>
  <si>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</si>
  <si>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</si>
  <si>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</si>
  <si>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</si>
  <si>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</si>
  <si>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</si>
  <si>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</si>
  <si>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</si>
  <si>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</si>
  <si>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</si>
  <si>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</si>
  <si>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</si>
  <si>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</si>
  <si>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</si>
  <si>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</si>
  <si>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</si>
  <si>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</si>
  <si>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</si>
  <si>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</si>
  <si>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</si>
  <si>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</si>
  <si>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</si>
  <si>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</si>
  <si>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</si>
  <si>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</si>
  <si>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</si>
  <si>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</si>
  <si>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</si>
  <si>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</si>
  <si>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</si>
  <si>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</si>
  <si>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</si>
  <si>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</si>
  <si>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</si>
  <si>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</si>
  <si>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</si>
  <si>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</si>
  <si>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</si>
  <si>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</si>
  <si>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</si>
  <si>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</si>
  <si>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</si>
  <si>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</si>
  <si>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</si>
  <si>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</si>
  <si>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</si>
  <si>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</si>
  <si>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</si>
  <si>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</si>
  <si>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</si>
  <si>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</si>
  <si>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</si>
  <si>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</si>
  <si>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</si>
  <si>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</si>
  <si>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</si>
  <si>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</si>
  <si>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</si>
  <si>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</si>
  <si>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</si>
  <si>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</si>
  <si>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</si>
  <si>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</si>
  <si>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</si>
  <si>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</si>
  <si>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</si>
  <si>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</si>
  <si>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</si>
  <si>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</si>
  <si>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</si>
  <si>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</si>
  <si>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</si>
  <si>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</si>
  <si>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</si>
  <si>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</si>
  <si>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</si>
  <si>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</si>
  <si>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</si>
  <si>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</si>
  <si>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</si>
  <si>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</si>
  <si>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</si>
  <si>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</si>
  <si>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</si>
  <si>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</si>
  <si>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</si>
  <si>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</si>
  <si>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</si>
  <si>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</si>
  <si>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</si>
  <si>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</si>
  <si>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</si>
  <si>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</si>
  <si>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</si>
  <si>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</si>
  <si>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</si>
  <si>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</si>
  <si>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</si>
  <si>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</si>
  <si>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</si>
  <si>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</si>
  <si>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</si>
  <si>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</si>
  <si>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</si>
  <si>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</si>
  <si>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</si>
  <si>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</si>
  <si>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</si>
  <si>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</si>
  <si>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</si>
  <si>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</si>
  <si>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</si>
  <si>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</si>
  <si>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</si>
  <si>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</si>
  <si>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</si>
  <si>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</si>
  <si>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</si>
  <si>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</si>
  <si>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</si>
  <si>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</si>
  <si>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</si>
  <si>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</si>
  <si>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</si>
  <si>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</si>
  <si>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</si>
  <si>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</si>
  <si>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</si>
  <si>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</si>
  <si>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</si>
  <si>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</si>
  <si>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</si>
  <si>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</si>
  <si>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</si>
  <si>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</si>
  <si>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</si>
  <si>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</si>
  <si>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</si>
  <si>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</si>
  <si>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</si>
  <si>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</si>
  <si>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</si>
  <si>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</si>
  <si>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</si>
  <si>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</si>
  <si>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</si>
  <si>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</si>
  <si>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</si>
  <si>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</si>
  <si>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</si>
  <si>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</si>
  <si>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</si>
  <si>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</si>
  <si>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</si>
  <si>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</si>
  <si>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</si>
  <si>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</si>
  <si>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</si>
  <si>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</si>
  <si>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</si>
  <si>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</si>
  <si>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</si>
  <si>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</si>
  <si>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</si>
  <si>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</si>
  <si>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</si>
  <si>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</si>
  <si>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</si>
  <si>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</si>
  <si>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</si>
  <si>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</si>
  <si>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</si>
  <si>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</si>
  <si>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</si>
  <si>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</si>
  <si>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</si>
  <si>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</si>
  <si>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</si>
  <si>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</si>
  <si>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</si>
  <si>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</si>
  <si>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</si>
  <si>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</si>
  <si>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</si>
  <si>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</si>
  <si>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</si>
  <si>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</si>
  <si>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</si>
  <si>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</si>
  <si>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</si>
  <si>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</si>
  <si>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</si>
  <si>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</si>
  <si>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</si>
  <si>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</si>
  <si>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</si>
  <si>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</si>
  <si>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</si>
  <si>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</si>
  <si>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</si>
  <si>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</si>
  <si>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</si>
  <si>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</si>
  <si>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</si>
  <si>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</si>
  <si>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</si>
  <si>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</si>
  <si>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</si>
  <si>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</si>
  <si>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</si>
  <si>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</si>
  <si>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</si>
  <si>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</si>
  <si>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</si>
  <si>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</si>
  <si>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</si>
  <si>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</si>
  <si>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</si>
  <si>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</si>
  <si>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</si>
  <si>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</si>
  <si>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</si>
  <si>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</si>
  <si>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</si>
  <si>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</si>
  <si>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</si>
  <si>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</si>
  <si>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</si>
  <si>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</si>
  <si>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</si>
  <si>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</si>
  <si>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</si>
  <si>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</si>
  <si>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</si>
  <si>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</si>
  <si>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</si>
  <si>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</si>
  <si>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</si>
  <si>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</si>
  <si>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</si>
  <si>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</si>
  <si>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</si>
  <si>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</si>
  <si>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</si>
  <si>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</si>
  <si>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</si>
  <si>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</si>
  <si>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</si>
  <si>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</si>
  <si>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</si>
  <si>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</si>
  <si>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</si>
  <si>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</si>
  <si>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</si>
  <si>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</si>
  <si>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</si>
  <si>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</si>
  <si>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</si>
  <si>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</si>
  <si>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</si>
  <si>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</si>
  <si>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</si>
  <si>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</si>
  <si>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</si>
  <si>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</si>
  <si>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</si>
  <si>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</si>
  <si>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</si>
  <si>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</si>
  <si>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</si>
  <si>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</si>
  <si>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</si>
  <si>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</si>
  <si>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</si>
  <si>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</si>
  <si>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</si>
  <si>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</si>
  <si>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</si>
  <si>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</si>
  <si>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</si>
  <si>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</si>
  <si>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</si>
  <si>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</si>
  <si>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</si>
  <si>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</si>
  <si>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</si>
  <si>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</si>
  <si>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</si>
  <si>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</si>
  <si>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</si>
  <si>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</si>
  <si>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</si>
  <si>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</si>
  <si>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</si>
  <si>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</si>
  <si>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</si>
  <si>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</si>
  <si>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</si>
  <si>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</si>
  <si>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</si>
  <si>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</si>
  <si>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</si>
  <si>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</si>
  <si>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</si>
  <si>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</si>
  <si>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</si>
  <si>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</si>
  <si>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</si>
  <si>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</si>
  <si>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</si>
  <si>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</si>
  <si>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</si>
  <si>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</si>
  <si>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</si>
  <si>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</si>
  <si>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</si>
  <si>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</si>
  <si>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</si>
  <si>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</si>
  <si>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</si>
  <si>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</si>
  <si>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</si>
  <si>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</si>
  <si>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</si>
  <si>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</si>
  <si>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</si>
  <si>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</si>
  <si>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</si>
  <si>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</si>
  <si>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</si>
  <si>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</si>
  <si>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</si>
  <si>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</si>
  <si>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</si>
  <si>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</si>
  <si>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</si>
  <si>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</si>
  <si>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</si>
  <si>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</si>
  <si>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</si>
  <si>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</si>
  <si>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</si>
  <si>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</si>
  <si>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</si>
  <si>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</si>
  <si>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</si>
  <si>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</si>
  <si>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</si>
  <si>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</si>
  <si>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</si>
  <si>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</si>
  <si>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</si>
  <si>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</si>
  <si>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</si>
  <si>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</si>
  <si>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</si>
  <si>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</si>
  <si>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</si>
  <si>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</si>
  <si>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</si>
  <si>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</si>
  <si>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</si>
  <si>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</si>
  <si>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</si>
  <si>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</si>
  <si>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</si>
  <si>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</si>
  <si>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</si>
  <si>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</si>
  <si>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</si>
  <si>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</si>
  <si>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</si>
  <si>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</si>
  <si>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</si>
  <si>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</si>
  <si>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</si>
  <si>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</si>
  <si>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</si>
  <si>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</si>
  <si>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</si>
  <si>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</si>
  <si>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</si>
  <si>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</si>
  <si>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</si>
  <si>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</si>
  <si>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</si>
  <si>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</si>
  <si>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</si>
  <si>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</si>
  <si>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</si>
  <si>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</si>
  <si>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</si>
  <si>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</si>
  <si>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</si>
  <si>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</si>
  <si>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</si>
  <si>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</si>
  <si>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</si>
  <si>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</si>
  <si>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</si>
  <si>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</si>
  <si>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</si>
  <si>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</si>
  <si>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</si>
  <si>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</si>
  <si>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</si>
  <si>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</si>
  <si>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</si>
  <si>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</si>
  <si>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</si>
  <si>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</si>
  <si>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</si>
  <si>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</si>
  <si>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</si>
  <si>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</si>
  <si>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</si>
  <si>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</si>
  <si>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</si>
  <si>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</si>
  <si>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</si>
  <si>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</si>
  <si>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</si>
  <si>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</si>
  <si>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</si>
  <si>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</si>
  <si>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</si>
  <si>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</si>
  <si>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</si>
  <si>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</si>
  <si>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</si>
  <si>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</si>
  <si>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</si>
  <si>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</si>
  <si>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</si>
  <si>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</si>
  <si>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</si>
  <si>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</si>
  <si>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</si>
  <si>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</si>
  <si>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</si>
  <si>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</si>
  <si>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</si>
  <si>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</si>
  <si>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</si>
  <si>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</si>
  <si>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</si>
  <si>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</si>
  <si>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</si>
  <si>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</si>
  <si>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</si>
  <si>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</si>
  <si>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</si>
  <si>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</si>
  <si>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</si>
  <si>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</si>
  <si>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</si>
  <si>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</si>
  <si>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</si>
  <si>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</si>
  <si>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</si>
  <si>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</si>
  <si>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</si>
  <si>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</si>
  <si>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</si>
  <si>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</si>
  <si>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</si>
  <si>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</si>
  <si>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</si>
  <si>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</si>
  <si>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</si>
  <si>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</si>
  <si>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</si>
  <si>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</si>
  <si>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</si>
  <si>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</si>
  <si>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</si>
  <si>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</si>
  <si>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</si>
  <si>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</si>
  <si>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</si>
  <si>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</si>
  <si>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</si>
  <si>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</si>
  <si>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</si>
  <si>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</si>
  <si>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</si>
  <si>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</si>
  <si>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</si>
  <si>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</si>
  <si>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</si>
  <si>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</si>
  <si>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</si>
  <si>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</si>
  <si>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</si>
  <si>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</si>
  <si>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</si>
  <si>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</si>
  <si>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</si>
  <si>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</si>
  <si>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</si>
  <si>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</si>
  <si>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</si>
  <si>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</si>
  <si>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</si>
  <si>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</si>
  <si>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</si>
  <si>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</si>
  <si>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</si>
  <si>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</si>
  <si>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</si>
  <si>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</si>
  <si>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</si>
  <si>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</si>
  <si>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</si>
  <si>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</si>
  <si>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</si>
  <si>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</si>
  <si>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</si>
  <si>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</si>
  <si>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</si>
  <si>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</si>
  <si>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</si>
  <si>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</si>
  <si>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</si>
  <si>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</si>
  <si>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</si>
  <si>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</si>
  <si>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</si>
  <si>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</si>
  <si>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</si>
  <si>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</si>
  <si>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</si>
  <si>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</si>
  <si>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</si>
  <si>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</si>
  <si>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</si>
  <si>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</si>
  <si>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</si>
  <si>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</si>
  <si>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</si>
  <si>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</si>
  <si>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</si>
  <si>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</si>
  <si>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</si>
  <si>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</si>
  <si>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</si>
  <si>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</si>
  <si>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</si>
  <si>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</si>
  <si>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</si>
  <si>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</si>
  <si>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</si>
  <si>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</si>
  <si>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</si>
  <si>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</si>
  <si>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</si>
  <si>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</si>
  <si>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</si>
  <si>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</si>
  <si>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</si>
  <si>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</si>
  <si>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</si>
  <si>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</si>
  <si>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</si>
  <si>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</si>
  <si>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</si>
  <si>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</si>
  <si>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</si>
  <si>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</si>
  <si>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</si>
  <si>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</si>
  <si>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</si>
  <si>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</si>
  <si>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</si>
  <si>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</si>
  <si>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</si>
  <si>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</si>
  <si>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</si>
  <si>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</si>
  <si>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</si>
  <si>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</si>
  <si>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</si>
  <si>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</si>
  <si>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</si>
  <si>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</si>
  <si>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</si>
  <si>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</si>
  <si>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</si>
  <si>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</si>
  <si>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</si>
  <si>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</si>
  <si>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</si>
  <si>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</si>
  <si>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</si>
  <si>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</si>
  <si>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</si>
  <si>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</si>
  <si>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</si>
  <si>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</si>
  <si>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</si>
  <si>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</si>
  <si>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</si>
  <si>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</si>
  <si>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</si>
  <si>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</si>
  <si>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</si>
  <si>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</si>
  <si>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</si>
  <si>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</si>
  <si>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</si>
  <si>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</si>
  <si>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</si>
  <si>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</si>
  <si>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</si>
  <si>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</si>
  <si>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</si>
  <si>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</si>
  <si>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</si>
  <si>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</si>
  <si>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</si>
  <si>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</si>
  <si>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</si>
  <si>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</si>
  <si>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</si>
  <si>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</si>
  <si>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</si>
  <si>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</si>
  <si>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</si>
  <si>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</si>
  <si>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</si>
  <si>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</si>
  <si>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</si>
  <si>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</si>
  <si>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</si>
  <si>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</si>
  <si>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</si>
  <si>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</si>
  <si>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</si>
  <si>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</si>
  <si>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</si>
  <si>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</si>
  <si>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</si>
  <si>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</si>
  <si>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</si>
  <si>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</si>
  <si>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</si>
  <si>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</si>
  <si>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</si>
  <si>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</si>
  <si>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</si>
  <si>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</si>
  <si>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</si>
  <si>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</si>
  <si>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</si>
  <si>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</si>
  <si>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</si>
  <si>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</si>
  <si>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</si>
  <si>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</si>
  <si>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</si>
  <si>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</si>
  <si>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</si>
  <si>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</si>
  <si>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</si>
  <si>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</si>
  <si>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</si>
  <si>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</si>
  <si>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</si>
  <si>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</si>
  <si>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</si>
  <si>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</si>
  <si>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</si>
  <si>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</si>
  <si>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</si>
  <si>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</si>
  <si>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</si>
  <si>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</si>
  <si>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</si>
  <si>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</si>
  <si>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</si>
  <si>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</si>
  <si>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</si>
  <si>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</si>
  <si>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</si>
  <si>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</si>
  <si>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</si>
  <si>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</si>
  <si>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</si>
  <si>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</si>
  <si>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</si>
  <si>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</si>
  <si>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</si>
  <si>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</si>
  <si>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</si>
  <si>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</si>
  <si>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</si>
  <si>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</si>
  <si>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</si>
  <si>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</si>
  <si>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</si>
  <si>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</si>
  <si>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</si>
  <si>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</si>
  <si>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</si>
  <si>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</si>
  <si>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</si>
  <si>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</si>
  <si>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</si>
  <si>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</si>
  <si>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</si>
  <si>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</si>
  <si>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</si>
  <si>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</si>
  <si>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</si>
  <si>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</si>
  <si>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</si>
  <si>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</si>
  <si>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</si>
  <si>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</si>
  <si>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</si>
  <si>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</si>
  <si>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</si>
  <si>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</si>
  <si>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</si>
  <si>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</si>
  <si>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</si>
  <si>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</si>
  <si>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</si>
  <si>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</si>
  <si>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</si>
  <si>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</si>
  <si>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</si>
  <si>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</si>
  <si>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</si>
  <si>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</si>
  <si>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</si>
  <si>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</si>
  <si>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</si>
  <si>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</si>
  <si>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</si>
  <si>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</si>
  <si>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</si>
  <si>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</si>
  <si>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</si>
  <si>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</si>
  <si>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</si>
  <si>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</si>
  <si>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</si>
  <si>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</si>
  <si>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</si>
  <si>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</si>
  <si>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</si>
  <si>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</si>
  <si>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</si>
  <si>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</si>
  <si>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</si>
  <si>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</si>
  <si>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</si>
  <si>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</si>
  <si>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</si>
  <si>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</si>
  <si>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</si>
  <si>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</si>
  <si>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</si>
  <si>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</si>
  <si>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</si>
  <si>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</si>
  <si>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</si>
  <si>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</si>
  <si>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</si>
  <si>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</si>
  <si>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</si>
  <si>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</si>
  <si>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</si>
  <si>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</si>
  <si>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</si>
  <si>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</si>
  <si>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</si>
  <si>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</si>
  <si>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</si>
  <si>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</si>
  <si>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</si>
  <si>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</si>
  <si>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</si>
  <si>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</si>
  <si>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</si>
  <si>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</si>
  <si>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</si>
  <si>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</si>
  <si>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</si>
  <si>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</si>
  <si>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</si>
  <si>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</si>
  <si>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</si>
  <si>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</si>
  <si>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</si>
  <si>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</si>
  <si>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</si>
  <si>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</si>
  <si>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</si>
  <si>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</si>
  <si>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</si>
  <si>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</si>
  <si>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</si>
  <si>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</si>
  <si>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</si>
  <si>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</si>
  <si>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</si>
  <si>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</si>
  <si>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</si>
  <si>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</si>
  <si>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</si>
  <si>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</si>
  <si>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</si>
  <si>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</si>
  <si>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</si>
  <si>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</si>
  <si>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</si>
  <si>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</si>
  <si>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</si>
  <si>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</si>
  <si>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</si>
  <si>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</si>
  <si>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</si>
  <si>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</si>
  <si>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</si>
  <si>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</si>
  <si>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</si>
  <si>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</si>
  <si>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</si>
  <si>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</si>
  <si>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</si>
  <si>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</si>
  <si>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</si>
  <si>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</si>
  <si>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</si>
  <si>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</si>
  <si>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</si>
  <si>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</si>
  <si>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</si>
  <si>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</si>
  <si>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</si>
  <si>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</si>
  <si>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</si>
  <si>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</si>
  <si>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</si>
  <si>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</si>
  <si>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</si>
  <si>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</si>
  <si>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</si>
  <si>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</si>
  <si>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</si>
  <si>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</si>
  <si>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</si>
  <si>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</si>
  <si>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</si>
  <si>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</si>
  <si>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</si>
  <si>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</si>
  <si>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</si>
  <si>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</si>
  <si>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</si>
  <si>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</si>
  <si>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</si>
  <si>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</si>
  <si>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</si>
  <si>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</si>
  <si>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</si>
  <si>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</si>
  <si>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</si>
  <si>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</si>
  <si>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</si>
  <si>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</si>
  <si>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</si>
  <si>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</si>
  <si>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</si>
  <si>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</si>
  <si>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</si>
  <si>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</si>
  <si>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</si>
  <si>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</si>
  <si>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</si>
  <si>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</si>
  <si>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</si>
  <si>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</si>
  <si>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</si>
  <si>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</si>
  <si>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</si>
  <si>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</si>
  <si>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</si>
  <si>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</si>
  <si>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</si>
  <si>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</si>
  <si>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</si>
  <si>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</si>
  <si>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</si>
  <si>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</si>
  <si>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</si>
  <si>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</si>
  <si>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</si>
  <si>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</si>
  <si>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</si>
  <si>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</si>
  <si>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</si>
  <si>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</si>
  <si>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</si>
  <si>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</si>
  <si>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</si>
  <si>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</si>
  <si>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</si>
  <si>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</si>
  <si>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</si>
  <si>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</si>
  <si>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</si>
  <si>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</si>
  <si>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</si>
  <si>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</si>
  <si>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</si>
  <si>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</si>
  <si>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</si>
  <si>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</si>
  <si>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</si>
  <si>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</si>
  <si>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</si>
  <si>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</si>
  <si>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</si>
  <si>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</si>
  <si>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</si>
  <si>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</si>
  <si>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</si>
  <si>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</si>
  <si>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</si>
  <si>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</si>
  <si>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</si>
  <si>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</si>
  <si>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</si>
  <si>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</si>
  <si>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</si>
  <si>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</si>
  <si>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</si>
  <si>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</si>
  <si>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</si>
  <si>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</si>
  <si>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</si>
  <si>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</si>
  <si>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</si>
  <si>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</si>
  <si>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</si>
  <si>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</si>
  <si>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</si>
  <si>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</si>
  <si>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</si>
  <si>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</si>
  <si>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</si>
  <si>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</si>
  <si>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</si>
  <si>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</si>
  <si>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</si>
  <si>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</si>
  <si>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</si>
  <si>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</si>
  <si>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</si>
  <si>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</si>
  <si>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</si>
  <si>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</si>
  <si>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</si>
  <si>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</si>
  <si>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</si>
  <si>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</si>
  <si>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</si>
  <si>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</si>
  <si>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</si>
  <si>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</si>
  <si>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</si>
  <si>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</si>
  <si>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</si>
  <si>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</si>
  <si>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</si>
  <si>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</si>
  <si>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</si>
  <si>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</si>
  <si>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</si>
  <si>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</si>
  <si>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</si>
  <si>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</si>
  <si>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</si>
  <si>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</si>
  <si>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</si>
  <si>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</si>
  <si>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</si>
  <si>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</si>
  <si>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</si>
  <si>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</si>
  <si>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</si>
  <si>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</si>
  <si>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</si>
  <si>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</si>
  <si>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</si>
  <si>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</si>
  <si>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</si>
  <si>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</si>
  <si>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</si>
  <si>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</si>
  <si>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</si>
  <si>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</si>
  <si>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</si>
  <si>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</si>
  <si>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</si>
  <si>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</si>
  <si>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</si>
  <si>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</si>
  <si>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</si>
  <si>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</si>
  <si>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</si>
  <si>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</si>
  <si>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</si>
  <si>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</si>
  <si>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</si>
  <si>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</si>
  <si>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</si>
  <si>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</si>
  <si>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</si>
  <si>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</si>
  <si>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</si>
  <si>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</si>
  <si>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</si>
  <si>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</si>
  <si>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</si>
  <si>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</si>
  <si>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</si>
  <si>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</si>
  <si>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</si>
  <si>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</si>
  <si>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</si>
  <si>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</si>
  <si>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</si>
  <si>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</si>
  <si>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</si>
  <si>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</si>
  <si>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</si>
  <si>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</si>
  <si>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</si>
  <si>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</si>
  <si>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</si>
  <si>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</si>
  <si>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</si>
  <si>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</si>
  <si>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</si>
  <si>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</si>
  <si>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</si>
  <si>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</si>
  <si>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</si>
  <si>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</si>
  <si>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</si>
  <si>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</si>
  <si>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</si>
  <si>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</si>
  <si>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</si>
  <si>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</si>
  <si>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</si>
  <si>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</si>
  <si>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</si>
  <si>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</si>
  <si>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</si>
  <si>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</si>
  <si>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</si>
  <si>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</si>
  <si>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</si>
  <si>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</si>
  <si>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</si>
  <si>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</si>
  <si>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</si>
  <si>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</si>
  <si>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</si>
  <si>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</si>
  <si>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</si>
  <si>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</si>
  <si>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</si>
  <si>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</si>
  <si>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</si>
  <si>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</si>
  <si>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</si>
  <si>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</si>
  <si>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</si>
  <si>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</si>
  <si>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</si>
  <si>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</si>
  <si>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</si>
  <si>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</si>
  <si>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</si>
  <si>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</si>
  <si>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</si>
  <si>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</si>
  <si>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</si>
  <si>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</si>
  <si>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</si>
  <si>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</si>
  <si>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</si>
  <si>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</si>
  <si>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</si>
  <si>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</si>
  <si>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</si>
  <si>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</si>
  <si>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</si>
  <si>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</si>
  <si>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</si>
  <si>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</si>
  <si>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</si>
  <si>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</si>
  <si>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</si>
  <si>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</si>
  <si>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</si>
  <si>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</si>
  <si>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</si>
  <si>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</si>
  <si>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</si>
  <si>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</si>
  <si>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</si>
  <si>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</si>
  <si>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</si>
  <si>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</si>
  <si>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</si>
  <si>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</si>
  <si>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</si>
  <si>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</si>
  <si>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</si>
  <si>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</si>
  <si>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</si>
  <si>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</si>
  <si>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</si>
  <si>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</si>
  <si>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</si>
  <si>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</si>
  <si>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</si>
  <si>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</si>
  <si>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</si>
  <si>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</si>
  <si>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</si>
  <si>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</si>
  <si>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</si>
  <si>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</si>
  <si>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</si>
  <si>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</si>
  <si>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</si>
  <si>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</si>
  <si>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</si>
  <si>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</si>
  <si>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</si>
  <si>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</si>
  <si>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</si>
  <si>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</si>
  <si>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</si>
  <si>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</si>
  <si>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</si>
  <si>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</si>
  <si>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</si>
  <si>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</si>
  <si>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</si>
  <si>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</si>
  <si>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</si>
  <si>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</si>
  <si>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</si>
  <si>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</si>
  <si>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</si>
  <si>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</si>
  <si>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</si>
  <si>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</si>
  <si>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</si>
  <si>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</si>
  <si>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</si>
  <si>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</si>
  <si>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</si>
  <si>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</si>
  <si>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</si>
  <si>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</si>
  <si>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</si>
  <si>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</si>
  <si>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</si>
  <si>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</si>
  <si>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</si>
  <si>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</si>
  <si>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</si>
  <si>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</si>
  <si>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</si>
  <si>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</si>
  <si>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</si>
  <si>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</si>
  <si>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</si>
  <si>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</si>
  <si>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</si>
  <si>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</si>
  <si>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</si>
  <si>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</si>
  <si>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</si>
  <si>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</si>
  <si>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</si>
  <si>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</si>
  <si>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</si>
  <si>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</si>
  <si>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</si>
  <si>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</si>
  <si>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</si>
  <si>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</si>
  <si>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</si>
  <si>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</si>
  <si>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</si>
  <si>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</si>
  <si>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</si>
  <si>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</si>
  <si>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</si>
  <si>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</si>
  <si>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</si>
  <si>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</si>
  <si>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</si>
  <si>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</si>
  <si>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</si>
  <si>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</si>
  <si>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</si>
  <si>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</si>
  <si>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</si>
  <si>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</si>
  <si>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</si>
  <si>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</si>
  <si>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</si>
  <si>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</si>
  <si>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</si>
  <si>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</si>
  <si>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</si>
  <si>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</si>
  <si>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</si>
  <si>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</si>
  <si>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</si>
  <si>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</si>
  <si>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</si>
  <si>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</si>
  <si>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</si>
  <si>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</si>
  <si>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</si>
  <si>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</si>
  <si>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</si>
  <si>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</si>
  <si>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</si>
  <si>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</si>
  <si>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</si>
  <si>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</si>
  <si>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</si>
  <si>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</si>
  <si>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</si>
  <si>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</si>
  <si>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</si>
  <si>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</si>
  <si>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</si>
  <si>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</si>
  <si>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</si>
  <si>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</si>
  <si>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</si>
  <si>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</si>
  <si>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</si>
  <si>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</si>
  <si>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</si>
  <si>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</si>
  <si>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</si>
  <si>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</si>
  <si>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</si>
  <si>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</si>
  <si>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</si>
  <si>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</si>
  <si>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</si>
  <si>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</si>
  <si>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</si>
  <si>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</si>
  <si>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</si>
  <si>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</si>
  <si>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</si>
  <si>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</si>
  <si>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</si>
  <si>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</si>
  <si>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</si>
  <si>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</si>
  <si>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</si>
  <si>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</si>
  <si>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</si>
  <si>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</si>
  <si>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</si>
  <si>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</si>
  <si>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</si>
  <si>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</si>
  <si>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</si>
  <si>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</si>
  <si>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</si>
  <si>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</si>
  <si>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</si>
  <si>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</si>
  <si>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</si>
  <si>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</si>
  <si>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</si>
  <si>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</si>
  <si>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</si>
  <si>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</si>
  <si>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</si>
  <si>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</si>
  <si>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</si>
  <si>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</si>
  <si>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</si>
  <si>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</si>
  <si>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</si>
  <si>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</si>
  <si>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</si>
  <si>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</si>
  <si>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</si>
  <si>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</si>
  <si>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</si>
  <si>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</si>
  <si>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</si>
  <si>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</si>
  <si>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</si>
  <si>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</si>
  <si>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</si>
  <si>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</si>
  <si>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</si>
  <si>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</si>
  <si>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</si>
  <si>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</si>
  <si>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</si>
  <si>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</si>
  <si>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</si>
  <si>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</si>
  <si>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</si>
  <si>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</si>
  <si>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</si>
  <si>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</si>
  <si>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</si>
  <si>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</si>
  <si>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</si>
  <si>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</si>
  <si>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</si>
  <si>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</si>
  <si>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</si>
  <si>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</si>
  <si>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</si>
  <si>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</si>
  <si>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</si>
  <si>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</si>
  <si>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</si>
  <si>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</si>
  <si>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</si>
  <si>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</si>
  <si>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</si>
  <si>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</si>
  <si>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</si>
  <si>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</si>
  <si>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</si>
  <si>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</si>
  <si>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</si>
  <si>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</si>
  <si>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</si>
  <si>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</si>
  <si>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</si>
  <si>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</si>
  <si>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</si>
  <si>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</si>
  <si>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</si>
  <si>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</si>
  <si>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</si>
  <si>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</si>
  <si>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</si>
  <si>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</si>
  <si>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</si>
  <si>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</si>
  <si>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</si>
  <si>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</si>
  <si>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</si>
  <si>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</si>
  <si>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</si>
  <si>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</si>
  <si>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</si>
  <si>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</si>
  <si>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</si>
  <si>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</si>
  <si>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</si>
  <si>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</si>
  <si>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</si>
  <si>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</si>
  <si>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</si>
  <si>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</si>
  <si>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</si>
  <si>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</si>
  <si>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</si>
  <si>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</si>
  <si>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</si>
  <si>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</si>
  <si>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</si>
  <si>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</si>
  <si>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</si>
  <si>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</si>
  <si>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</si>
  <si>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</si>
  <si>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</si>
  <si>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</si>
  <si>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</si>
  <si>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</si>
  <si>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</si>
  <si>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</si>
  <si>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</si>
  <si>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</si>
  <si>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</si>
  <si>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</si>
  <si>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</si>
  <si>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</si>
  <si>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</si>
  <si>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</si>
  <si>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</si>
  <si>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</si>
  <si>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</si>
  <si>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</si>
  <si>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</si>
  <si>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</si>
  <si>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</si>
  <si>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</si>
  <si>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</si>
  <si>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</si>
  <si>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</si>
  <si>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</si>
  <si>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</si>
  <si>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</si>
  <si>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</si>
  <si>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</si>
  <si>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</si>
  <si>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</si>
  <si>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</si>
  <si>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</si>
  <si>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</si>
  <si>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</si>
  <si>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</si>
  <si>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</si>
  <si>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</si>
  <si>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</si>
  <si>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</si>
  <si>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</si>
  <si>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</si>
  <si>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</si>
  <si>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</si>
  <si>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</si>
  <si>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</si>
  <si>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</si>
  <si>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</si>
  <si>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</si>
  <si>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</si>
  <si>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</si>
  <si>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</si>
  <si>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</si>
  <si>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</si>
  <si>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</si>
  <si>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</si>
  <si>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</si>
  <si>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</si>
  <si>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</si>
  <si>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</si>
  <si>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</si>
  <si>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</si>
  <si>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</si>
  <si>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</si>
  <si>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</si>
  <si>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</si>
  <si>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</si>
  <si>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</si>
  <si>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</si>
  <si>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</si>
  <si>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</si>
  <si>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</si>
  <si>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</si>
  <si>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</si>
  <si>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</si>
  <si>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</si>
  <si>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</si>
  <si>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</si>
  <si>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</si>
  <si>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</si>
  <si>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</si>
  <si>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</si>
  <si>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</si>
  <si>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</si>
  <si>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</si>
  <si>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</si>
  <si>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</si>
  <si>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</si>
  <si>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</si>
  <si>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</si>
  <si>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</si>
  <si>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</si>
  <si>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</si>
  <si>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</si>
  <si>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</si>
  <si>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</si>
  <si>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</si>
  <si>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</si>
  <si>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</si>
  <si>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</si>
  <si>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</si>
  <si>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</si>
  <si>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</si>
  <si>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</si>
  <si>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</si>
  <si>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</si>
  <si>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</si>
  <si>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</si>
  <si>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</si>
  <si>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</si>
  <si>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</si>
  <si>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</si>
  <si>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</si>
  <si>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</si>
  <si>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</si>
  <si>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</si>
  <si>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</si>
  <si>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</si>
  <si>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</si>
  <si>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</si>
  <si>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</si>
  <si>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</si>
  <si>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</si>
  <si>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</si>
  <si>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</si>
  <si>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</si>
  <si>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</si>
  <si>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</si>
  <si>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</si>
  <si>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</si>
  <si>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</si>
  <si>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</si>
  <si>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</si>
  <si>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</si>
  <si>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</si>
  <si>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</si>
  <si>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</si>
  <si>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</si>
  <si>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</si>
  <si>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</si>
  <si>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</si>
  <si>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</si>
  <si>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</si>
  <si>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</si>
  <si>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</si>
  <si>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</si>
  <si>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</si>
  <si>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</si>
  <si>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</si>
  <si>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</si>
  <si>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</si>
  <si>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</si>
  <si>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</si>
  <si>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</si>
  <si>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</si>
  <si>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</si>
  <si>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</si>
  <si>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</si>
  <si>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</si>
  <si>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</si>
  <si>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</si>
  <si>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</si>
  <si>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</si>
  <si>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</si>
  <si>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</si>
  <si>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</si>
  <si>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</si>
  <si>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</si>
  <si>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</si>
  <si>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</si>
  <si>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</si>
  <si>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</si>
  <si>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</si>
  <si>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</si>
  <si>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</si>
  <si>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</si>
  <si>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</si>
  <si>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</si>
  <si>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</si>
  <si>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</si>
  <si>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</si>
  <si>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</si>
  <si>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</si>
  <si>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</si>
  <si>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</si>
  <si>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</si>
  <si>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</si>
  <si>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</si>
  <si>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</si>
  <si>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</si>
  <si>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</si>
  <si>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</si>
  <si>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</si>
  <si>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</si>
  <si>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</si>
  <si>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</si>
  <si>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</si>
  <si>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</si>
  <si>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</si>
  <si>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</si>
  <si>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</si>
  <si>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</si>
  <si>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</si>
  <si>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</si>
  <si>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</si>
  <si>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</si>
  <si>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</si>
  <si>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</si>
  <si>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</si>
  <si>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</si>
  <si>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</si>
  <si>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</si>
  <si>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</si>
  <si>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</si>
  <si>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</si>
  <si>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</si>
  <si>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</si>
  <si>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</si>
  <si>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</si>
  <si>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</si>
  <si>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</si>
  <si>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</si>
  <si>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</si>
  <si>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</si>
  <si>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</si>
  <si>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</si>
  <si>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</si>
  <si>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</si>
  <si>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</si>
  <si>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</si>
  <si>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</si>
  <si>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</si>
  <si>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</si>
  <si>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</si>
  <si>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</si>
  <si>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</si>
  <si>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</si>
  <si>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</si>
  <si>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</si>
  <si>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</si>
  <si>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</si>
  <si>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</si>
  <si>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</si>
  <si>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</si>
  <si>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</si>
  <si>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</si>
  <si>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</si>
  <si>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</si>
  <si>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</si>
  <si>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</si>
  <si>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</si>
  <si>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</si>
  <si>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</si>
  <si>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</si>
  <si>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</si>
  <si>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</si>
  <si>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</si>
  <si>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</si>
  <si>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</si>
  <si>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</si>
  <si>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</si>
  <si>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</si>
  <si>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</si>
  <si>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</si>
  <si>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</si>
  <si>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</si>
  <si>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</si>
  <si>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</si>
  <si>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</si>
  <si>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</si>
  <si>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</si>
  <si>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</si>
  <si>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</si>
  <si>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</si>
  <si>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</si>
  <si>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</si>
  <si>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</si>
  <si>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</si>
  <si>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</si>
  <si>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</si>
  <si>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</si>
  <si>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</si>
  <si>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</si>
  <si>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</si>
  <si>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</si>
  <si>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</si>
  <si>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</si>
  <si>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</si>
  <si>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</si>
  <si>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</si>
  <si>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</si>
  <si>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</si>
  <si>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</si>
  <si>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</si>
  <si>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</si>
  <si>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</si>
  <si>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</si>
  <si>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</si>
  <si>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</si>
  <si>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</si>
  <si>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</si>
  <si>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</si>
  <si>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</si>
  <si>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</si>
  <si>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</si>
  <si>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</si>
  <si>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</si>
  <si>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</si>
  <si>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</si>
  <si>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</si>
  <si>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</si>
  <si>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</si>
  <si>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</si>
  <si>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</si>
  <si>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</si>
  <si>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</si>
  <si>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</si>
  <si>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</si>
  <si>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</si>
  <si>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</si>
  <si>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</si>
  <si>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</si>
  <si>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</si>
  <si>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</si>
  <si>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</si>
  <si>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</si>
  <si>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</si>
  <si>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</si>
  <si>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</si>
  <si>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</si>
  <si>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</si>
  <si>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</si>
  <si>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</si>
  <si>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</si>
  <si>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</si>
  <si>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</si>
  <si>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</si>
  <si>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</si>
  <si>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</si>
  <si>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</si>
  <si>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</si>
  <si>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</si>
  <si>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</si>
  <si>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</si>
  <si>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</si>
  <si>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</si>
  <si>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</si>
  <si>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</si>
  <si>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</si>
  <si>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</si>
  <si>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</si>
  <si>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</si>
  <si>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</si>
  <si>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</si>
  <si>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</si>
  <si>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</si>
  <si>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</si>
  <si>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</si>
  <si>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</si>
  <si>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</si>
  <si>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</si>
  <si>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</si>
  <si>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</si>
  <si>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</si>
  <si>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</si>
  <si>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</si>
  <si>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</si>
  <si>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</si>
  <si>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</si>
  <si>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</si>
  <si>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</si>
  <si>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</si>
  <si>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</si>
  <si>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</si>
  <si>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</si>
  <si>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</si>
  <si>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</si>
  <si>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</si>
  <si>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</si>
  <si>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</si>
  <si>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</si>
  <si>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</si>
  <si>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</si>
  <si>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</si>
  <si>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</si>
  <si>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</si>
  <si>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</si>
  <si>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</si>
  <si>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</si>
  <si>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</si>
  <si>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</si>
  <si>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</si>
  <si>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</si>
  <si>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</si>
  <si>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</si>
  <si>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</si>
  <si>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</si>
  <si>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</si>
  <si>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</si>
  <si>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</si>
  <si>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</si>
  <si>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</si>
  <si>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</si>
  <si>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</si>
  <si>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</si>
  <si>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</si>
  <si>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</si>
  <si>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</si>
  <si>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</si>
  <si>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</si>
  <si>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</si>
  <si>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</si>
  <si>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</si>
  <si>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</si>
  <si>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</si>
  <si>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</si>
  <si>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</si>
  <si>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</si>
  <si>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</si>
  <si>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</si>
  <si>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</si>
  <si>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</si>
  <si>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</si>
  <si>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</si>
  <si>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</si>
  <si>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</si>
  <si>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</si>
  <si>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</si>
  <si>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</si>
  <si>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</si>
  <si>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</si>
  <si>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</si>
  <si>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</si>
  <si>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</si>
  <si>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</si>
  <si>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</si>
  <si>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</si>
  <si>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</si>
  <si>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</si>
  <si>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</si>
  <si>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</si>
  <si>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</si>
  <si>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</si>
  <si>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</si>
  <si>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</si>
  <si>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</si>
  <si>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</si>
  <si>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</si>
  <si>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</si>
  <si>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</si>
  <si>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</si>
  <si>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</si>
  <si>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</si>
  <si>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</si>
  <si>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</si>
  <si>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</si>
  <si>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</si>
  <si>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</si>
  <si>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</si>
  <si>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</si>
  <si>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</si>
  <si>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</si>
  <si>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</si>
  <si>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</si>
  <si>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</si>
  <si>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</si>
  <si>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</si>
  <si>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</si>
  <si>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</si>
  <si>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</si>
  <si>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</si>
  <si>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</si>
  <si>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</si>
  <si>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</si>
  <si>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</si>
  <si>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</si>
  <si>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</si>
  <si>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</si>
  <si>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</si>
  <si>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</si>
  <si>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</si>
  <si>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</si>
  <si>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</si>
  <si>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</si>
  <si>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</si>
  <si>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</si>
  <si>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</si>
  <si>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</si>
  <si>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</si>
  <si>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</si>
  <si>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</si>
  <si>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</si>
  <si>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</si>
  <si>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</si>
  <si>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</si>
  <si>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</si>
  <si>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</si>
  <si>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</si>
  <si>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</si>
  <si>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</si>
  <si>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</si>
  <si>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</si>
  <si>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</si>
  <si>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</si>
  <si>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</si>
  <si>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</si>
  <si>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</si>
  <si>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</si>
  <si>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</si>
  <si>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</si>
  <si>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</si>
  <si>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</si>
  <si>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</si>
  <si>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</si>
  <si>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</si>
  <si>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</si>
  <si>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</si>
  <si>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</si>
  <si>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</si>
  <si>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</si>
  <si>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</si>
  <si>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</si>
  <si>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</si>
  <si>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</si>
  <si>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</si>
  <si>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</si>
  <si>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</si>
  <si>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</si>
  <si>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</si>
  <si>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</si>
  <si>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</si>
  <si>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</si>
  <si>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</si>
  <si>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</si>
  <si>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</si>
  <si>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</si>
  <si>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</si>
  <si>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</si>
  <si>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</si>
  <si>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</si>
  <si>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</si>
  <si>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</si>
  <si>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</si>
  <si>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</si>
  <si>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</si>
  <si>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</si>
  <si>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</si>
  <si>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</si>
  <si>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</si>
  <si>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</si>
  <si>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</si>
  <si>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</si>
  <si>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</si>
  <si>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</si>
  <si>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</si>
  <si>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</si>
  <si>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</si>
  <si>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</si>
  <si>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</si>
  <si>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</si>
  <si>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</si>
  <si>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</si>
  <si>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</si>
  <si>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</si>
  <si>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</si>
  <si>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</si>
  <si>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</si>
  <si>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</si>
  <si>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</si>
  <si>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</si>
  <si>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</si>
  <si>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</si>
  <si>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</si>
  <si>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</si>
  <si>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</si>
  <si>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</si>
  <si>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</si>
  <si>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</si>
  <si>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</si>
  <si>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</si>
  <si>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</si>
  <si>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</si>
  <si>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</si>
  <si>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</si>
  <si>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</si>
  <si>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</si>
  <si>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</si>
  <si>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</si>
  <si>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</si>
  <si>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</si>
  <si>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</si>
  <si>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</si>
  <si>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</si>
  <si>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</si>
  <si>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</si>
  <si>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</si>
  <si>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</si>
  <si>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</si>
  <si>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</si>
  <si>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</si>
  <si>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</si>
  <si>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</si>
  <si>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</si>
  <si>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</si>
  <si>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</si>
  <si>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</si>
  <si>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</si>
  <si>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</si>
  <si>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</si>
  <si>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</si>
  <si>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</si>
  <si>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</si>
  <si>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</si>
  <si>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</si>
  <si>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</si>
  <si>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</si>
  <si>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</si>
  <si>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</si>
  <si>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</si>
  <si>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</si>
  <si>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</si>
  <si>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</si>
  <si>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</si>
  <si>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</si>
  <si>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</si>
  <si>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</si>
  <si>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</si>
  <si>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</si>
  <si>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</si>
  <si>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</si>
  <si>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</si>
  <si>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</si>
  <si>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</si>
  <si>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</si>
  <si>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</si>
  <si>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</si>
  <si>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</si>
  <si>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</si>
  <si>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</si>
  <si>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</si>
  <si>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</si>
  <si>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</si>
  <si>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</si>
  <si>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</si>
  <si>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</si>
  <si>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</si>
  <si>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</si>
  <si>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</si>
  <si>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</si>
  <si>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</si>
  <si>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</si>
  <si>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</si>
  <si>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</si>
  <si>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</si>
  <si>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</si>
  <si>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</si>
  <si>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</si>
  <si>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</si>
  <si>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</si>
  <si>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</si>
  <si>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</si>
  <si>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</si>
  <si>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</si>
  <si>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</si>
  <si>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</si>
  <si>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</si>
  <si>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</si>
  <si>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</si>
  <si>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</si>
  <si>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</si>
  <si>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</si>
  <si>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</si>
  <si>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</si>
  <si>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</si>
  <si>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</si>
  <si>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</si>
  <si>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</si>
  <si>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</si>
  <si>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</si>
  <si>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</si>
  <si>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</si>
  <si>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</si>
  <si>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</si>
  <si>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</si>
  <si>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</si>
  <si>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</si>
  <si>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</si>
  <si>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</si>
  <si>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</si>
  <si>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</si>
  <si>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</si>
  <si>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</si>
  <si>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</si>
  <si>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</si>
  <si>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</si>
  <si>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</si>
  <si>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</si>
  <si>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</si>
  <si>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</si>
  <si>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</si>
  <si>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</si>
  <si>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</si>
  <si>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</si>
  <si>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</si>
  <si>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</si>
  <si>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</si>
  <si>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</si>
  <si>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</si>
  <si>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</si>
  <si>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</si>
  <si>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</si>
  <si>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</si>
  <si>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</si>
  <si>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</si>
  <si>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</si>
  <si>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</si>
  <si>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</si>
  <si>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</si>
  <si>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</si>
  <si>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</si>
  <si>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</si>
  <si>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</si>
  <si>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</si>
  <si>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</si>
  <si>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</si>
  <si>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</si>
  <si>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</si>
  <si>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</si>
  <si>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</si>
  <si>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</si>
  <si>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</si>
  <si>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</si>
  <si>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</si>
  <si>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</si>
  <si>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</si>
  <si>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</si>
  <si>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</si>
  <si>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</si>
  <si>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</si>
  <si>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</si>
  <si>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</si>
  <si>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</si>
  <si>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</si>
  <si>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</si>
  <si>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</si>
  <si>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</si>
  <si>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</si>
  <si>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</si>
  <si>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</si>
  <si>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</si>
  <si>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</si>
  <si>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</si>
  <si>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</si>
  <si>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</si>
  <si>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</si>
  <si>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</si>
  <si>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</si>
  <si>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</si>
  <si>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</si>
  <si>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</si>
  <si>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</si>
  <si>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</si>
  <si>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</si>
  <si>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</si>
  <si>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</si>
  <si>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</si>
  <si>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</si>
  <si>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</si>
  <si>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</si>
  <si>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</si>
  <si>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</si>
  <si>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</si>
  <si>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</si>
  <si>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</si>
  <si>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</si>
  <si>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</si>
  <si>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</si>
  <si>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</si>
  <si>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</si>
  <si>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</si>
  <si>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</si>
  <si>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</si>
  <si>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</si>
  <si>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</si>
  <si>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</si>
  <si>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</si>
  <si>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</si>
  <si>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</si>
  <si>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</si>
  <si>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</si>
  <si>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</si>
  <si>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</si>
  <si>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</si>
  <si>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</si>
  <si>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</si>
  <si>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</si>
  <si>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</si>
  <si>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</si>
  <si>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</si>
  <si>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</si>
  <si>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</si>
  <si>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</si>
  <si>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</si>
  <si>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</si>
  <si>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</si>
  <si>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</si>
  <si>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</si>
  <si>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</si>
  <si>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</si>
  <si>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</si>
  <si>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</si>
  <si>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</si>
  <si>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</si>
  <si>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</si>
  <si>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</si>
  <si>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</si>
  <si>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</si>
  <si>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</si>
  <si>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</si>
  <si>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</si>
  <si>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</si>
  <si>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</si>
  <si>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</si>
  <si>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</si>
  <si>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</si>
  <si>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</si>
  <si>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</si>
  <si>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</si>
  <si>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</si>
  <si>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</si>
  <si>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</si>
  <si>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</si>
  <si>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</si>
  <si>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</si>
  <si>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</si>
  <si>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</si>
  <si>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</si>
  <si>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</si>
  <si>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</si>
  <si>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</si>
  <si>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</si>
  <si>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</si>
  <si>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</si>
  <si>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</si>
  <si>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</si>
  <si>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</si>
  <si>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</si>
  <si>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</si>
  <si>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</si>
  <si>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</si>
  <si>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</si>
  <si>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</si>
  <si>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</si>
  <si>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</si>
  <si>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</si>
  <si>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</si>
  <si>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</si>
  <si>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</si>
  <si>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</si>
  <si>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</si>
  <si>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</si>
  <si>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</si>
  <si>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</si>
  <si>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</si>
  <si>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</si>
  <si>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</si>
  <si>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</si>
  <si>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</si>
  <si>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</si>
  <si>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</si>
  <si>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</si>
  <si>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</si>
  <si>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</si>
  <si>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</si>
  <si>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</si>
  <si>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</si>
  <si>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</si>
  <si>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</si>
  <si>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</si>
  <si>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</si>
  <si>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</si>
  <si>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</si>
  <si>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</si>
  <si>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</si>
  <si>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</si>
  <si>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</si>
  <si>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</si>
  <si>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</si>
  <si>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</si>
  <si>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</si>
  <si>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</si>
  <si>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</si>
  <si>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</si>
  <si>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</si>
  <si>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</si>
  <si>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</si>
  <si>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</si>
  <si>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</si>
  <si>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</si>
  <si>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</si>
  <si>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</si>
  <si>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</si>
  <si>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</si>
  <si>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</si>
  <si>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</si>
  <si>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</si>
  <si>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</si>
  <si>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</si>
  <si>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</si>
  <si>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</si>
  <si>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</si>
  <si>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</si>
  <si>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</si>
  <si>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</si>
  <si>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</si>
  <si>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</si>
  <si>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</si>
  <si>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</si>
  <si>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</si>
  <si>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</si>
  <si>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</si>
  <si>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</si>
  <si>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</si>
  <si>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</si>
  <si>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</si>
  <si>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</si>
  <si>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</si>
  <si>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</si>
  <si>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</si>
  <si>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</si>
  <si>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</si>
  <si>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</si>
  <si>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</si>
  <si>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</si>
  <si>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</si>
  <si>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</si>
  <si>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</si>
  <si>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</si>
  <si>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</si>
  <si>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</si>
  <si>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</si>
  <si>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</si>
  <si>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</si>
  <si>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</si>
  <si>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</si>
  <si>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</si>
  <si>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</si>
  <si>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</si>
  <si>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</si>
  <si>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</si>
  <si>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</si>
  <si>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</si>
  <si>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</si>
  <si>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</si>
  <si>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</si>
  <si>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</si>
  <si>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</si>
  <si>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</si>
  <si>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</si>
  <si>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</si>
  <si>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</si>
  <si>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</si>
  <si>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</si>
  <si>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</si>
  <si>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</si>
  <si>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</si>
  <si>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</si>
  <si>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</si>
  <si>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</si>
  <si>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</si>
  <si>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</si>
  <si>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</si>
  <si>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</si>
  <si>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</si>
  <si>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</si>
  <si>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</si>
  <si>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</si>
  <si>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</si>
  <si>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</si>
  <si>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</si>
  <si>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</si>
  <si>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</si>
  <si>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</si>
  <si>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</si>
  <si>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</si>
  <si>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</si>
  <si>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</si>
  <si>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</si>
  <si>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</si>
  <si>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</si>
  <si>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</si>
  <si>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</si>
  <si>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</si>
  <si>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</si>
  <si>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</si>
  <si>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</si>
  <si>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</si>
  <si>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</si>
  <si>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</si>
  <si>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</si>
  <si>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</si>
  <si>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</si>
  <si>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</si>
  <si>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</si>
  <si>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</si>
  <si>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</si>
  <si>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</si>
  <si>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</si>
  <si>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</si>
  <si>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</si>
  <si>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</si>
  <si>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</si>
  <si>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</si>
  <si>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</si>
  <si>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</si>
  <si>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</si>
  <si>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</si>
  <si>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</si>
  <si>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</si>
  <si>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</si>
  <si>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</si>
  <si>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</si>
  <si>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</si>
  <si>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</si>
  <si>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</si>
  <si>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</si>
  <si>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</si>
  <si>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</si>
  <si>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</si>
  <si>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</si>
  <si>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</si>
  <si>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</si>
  <si>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</si>
  <si>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</si>
  <si>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</si>
  <si>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</si>
  <si>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</si>
  <si>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</si>
  <si>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</si>
  <si>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</si>
  <si>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</si>
  <si>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</si>
  <si>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</si>
  <si>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</si>
  <si>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</si>
  <si>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</si>
  <si>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</si>
  <si>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</si>
  <si>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</si>
  <si>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</si>
  <si>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</si>
  <si>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</si>
  <si>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</si>
  <si>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</si>
  <si>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</si>
  <si>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</si>
  <si>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</si>
  <si>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</si>
  <si>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</si>
  <si>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</si>
  <si>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</si>
  <si>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</si>
  <si>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</si>
  <si>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</si>
  <si>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</si>
  <si>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</si>
  <si>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</si>
  <si>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</si>
  <si>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</si>
  <si>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</si>
  <si>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</si>
  <si>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</si>
  <si>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</si>
  <si>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</si>
  <si>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</si>
  <si>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</si>
  <si>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</si>
  <si>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</si>
  <si>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</si>
  <si>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</si>
  <si>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</si>
  <si>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</si>
  <si>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</si>
  <si>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</si>
  <si>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</si>
  <si>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</si>
  <si>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</si>
  <si>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</si>
  <si>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</si>
  <si>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</si>
  <si>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</si>
  <si>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</si>
  <si>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</si>
  <si>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</si>
  <si>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</si>
  <si>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</si>
  <si>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</si>
  <si>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</si>
  <si>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</si>
  <si>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</si>
  <si>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</si>
  <si>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</si>
  <si>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</si>
  <si>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</si>
  <si>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</si>
  <si>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</si>
  <si>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</si>
  <si>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</si>
  <si>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</si>
  <si>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</si>
  <si>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</si>
  <si>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</si>
  <si>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</si>
  <si>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</si>
  <si>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</si>
  <si>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</si>
  <si>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</si>
  <si>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</si>
  <si>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</si>
  <si>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</si>
  <si>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</si>
  <si>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</si>
  <si>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</si>
  <si>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</si>
  <si>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</si>
  <si>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</si>
  <si>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</si>
  <si>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</si>
  <si>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</si>
  <si>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</si>
  <si>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</si>
  <si>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</si>
  <si>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</si>
  <si>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</si>
  <si>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</si>
  <si>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</si>
  <si>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</si>
  <si>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</si>
  <si>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</si>
  <si>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</si>
  <si>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</si>
  <si>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</si>
  <si>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</si>
  <si>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</si>
  <si>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</si>
  <si>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</si>
  <si>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</si>
  <si>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</si>
  <si>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</si>
  <si>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</si>
  <si>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</si>
  <si>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</si>
  <si>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</si>
  <si>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</si>
  <si>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</si>
  <si>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</si>
  <si>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</si>
  <si>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</si>
  <si>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</si>
  <si>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</si>
  <si>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</si>
  <si>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</si>
  <si>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</si>
  <si>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</si>
  <si>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</si>
  <si>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</si>
  <si>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</si>
  <si>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</si>
  <si>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</si>
  <si>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</si>
  <si>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</si>
  <si>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</si>
  <si>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</si>
  <si>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</si>
  <si>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</si>
  <si>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</si>
  <si>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</si>
  <si>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</si>
  <si>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</si>
  <si>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</si>
  <si>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</si>
  <si>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</si>
  <si>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</si>
  <si>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</si>
  <si>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</si>
  <si>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</si>
  <si>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</si>
  <si>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</si>
  <si>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</si>
  <si>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</si>
  <si>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</si>
  <si>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</si>
  <si>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</si>
  <si>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</si>
  <si>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</si>
  <si>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</si>
  <si>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</si>
  <si>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</si>
  <si>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</si>
  <si>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</si>
  <si>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</si>
  <si>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</si>
  <si>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</si>
  <si>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</si>
  <si>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</si>
  <si>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</si>
  <si>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</si>
  <si>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</si>
  <si>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</si>
  <si>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</si>
  <si>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</si>
  <si>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</si>
  <si>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</si>
  <si>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</si>
  <si>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</si>
  <si>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</si>
  <si>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</si>
  <si>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</si>
  <si>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</si>
  <si>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</si>
  <si>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</si>
  <si>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</si>
  <si>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</si>
  <si>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</si>
  <si>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</si>
  <si>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</si>
  <si>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</si>
  <si>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</si>
  <si>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</si>
  <si>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</si>
  <si>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</si>
  <si>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</si>
  <si>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</si>
  <si>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</si>
  <si>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</si>
  <si>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</si>
  <si>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</si>
  <si>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</si>
  <si>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</si>
  <si>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</si>
  <si>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</si>
  <si>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</si>
  <si>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</si>
  <si>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</si>
  <si>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</si>
  <si>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</si>
  <si>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</si>
  <si>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</si>
  <si>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</si>
  <si>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</si>
  <si>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</si>
  <si>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</si>
  <si>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</si>
  <si>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</si>
  <si>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</si>
  <si>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</si>
  <si>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</si>
  <si>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</si>
  <si>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</si>
  <si>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</si>
  <si>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</si>
  <si>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</si>
  <si>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</si>
  <si>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</si>
  <si>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</si>
  <si>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</si>
  <si>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</si>
  <si>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</si>
  <si>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</si>
  <si>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</si>
  <si>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</si>
  <si>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</si>
  <si>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</si>
  <si>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</si>
  <si>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</si>
  <si>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</si>
  <si>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</si>
  <si>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</si>
  <si>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</si>
  <si>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</si>
  <si>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</si>
  <si>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</si>
  <si>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</si>
  <si>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</si>
  <si>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</si>
  <si>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</si>
  <si>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</si>
  <si>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</si>
  <si>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</si>
  <si>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</si>
  <si>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</si>
  <si>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</si>
  <si>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</si>
  <si>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</si>
  <si>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</si>
  <si>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</si>
  <si>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</si>
  <si>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</si>
  <si>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</si>
  <si>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</si>
  <si>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</si>
  <si>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</si>
  <si>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</si>
  <si>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</si>
  <si>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</si>
  <si>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</si>
  <si>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</si>
  <si>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</si>
  <si>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</si>
  <si>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</si>
  <si>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</si>
  <si>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</si>
  <si>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</si>
  <si>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</si>
  <si>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</si>
  <si>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</si>
  <si>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</si>
  <si>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</si>
  <si>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</si>
  <si>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</si>
  <si>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</si>
  <si>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</si>
  <si>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</si>
  <si>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</si>
  <si>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</si>
  <si>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</si>
  <si>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</si>
  <si>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</si>
  <si>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</si>
  <si>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</si>
  <si>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</si>
  <si>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</si>
  <si>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</si>
  <si>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</si>
  <si>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</si>
  <si>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</si>
  <si>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</si>
  <si>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</si>
  <si>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</si>
  <si>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</si>
  <si>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</si>
  <si>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</si>
  <si>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</si>
  <si>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</si>
  <si>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</si>
  <si>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</si>
  <si>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</si>
  <si>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</si>
  <si>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</si>
  <si>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</si>
  <si>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</si>
  <si>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</si>
  <si>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</si>
  <si>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</si>
  <si>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</si>
  <si>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</si>
  <si>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</si>
  <si>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</si>
  <si>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</si>
  <si>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</si>
  <si>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</si>
  <si>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</si>
  <si>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</si>
  <si>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</si>
  <si>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</si>
  <si>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</si>
  <si>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</si>
  <si>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</si>
  <si>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</si>
  <si>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</si>
  <si>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</si>
  <si>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</si>
  <si>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</si>
  <si>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</si>
  <si>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</si>
  <si>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</si>
  <si>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</si>
  <si>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</si>
  <si>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</si>
  <si>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</si>
  <si>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</si>
  <si>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</si>
  <si>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</si>
  <si>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</si>
  <si>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</si>
  <si>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</si>
  <si>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</si>
  <si>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</si>
  <si>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</si>
  <si>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</si>
  <si>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</si>
  <si>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</si>
  <si>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</si>
  <si>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</si>
  <si>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</si>
  <si>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</si>
  <si>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</si>
  <si>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</si>
  <si>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</si>
  <si>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</si>
  <si>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</si>
  <si>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</si>
  <si>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</si>
  <si>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</si>
  <si>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</si>
  <si>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</si>
  <si>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</si>
  <si>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</si>
  <si>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</si>
  <si>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</si>
  <si>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</si>
  <si>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</si>
  <si>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</si>
  <si>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</si>
  <si>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</si>
  <si>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</si>
  <si>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</si>
  <si>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</si>
  <si>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</si>
  <si>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</si>
  <si>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</si>
  <si>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</si>
  <si>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</si>
  <si>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</si>
  <si>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</si>
  <si>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</si>
  <si>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</si>
  <si>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</si>
  <si>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</si>
  <si>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</si>
  <si>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</si>
  <si>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</si>
  <si>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</si>
  <si>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</si>
  <si>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</si>
  <si>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</si>
  <si>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</si>
  <si>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</si>
  <si>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</si>
  <si>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</si>
  <si>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</si>
  <si>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</si>
  <si>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</si>
  <si>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</si>
  <si>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</si>
  <si>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</si>
  <si>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</si>
  <si>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</si>
  <si>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</si>
  <si>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</si>
  <si>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</si>
  <si>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</si>
  <si>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</si>
  <si>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</si>
  <si>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</si>
  <si>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</si>
  <si>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</si>
  <si>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</si>
  <si>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</si>
  <si>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</si>
  <si>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</si>
  <si>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</si>
  <si>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</si>
  <si>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</si>
  <si>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</si>
  <si>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</si>
  <si>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</si>
  <si>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</si>
  <si>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</si>
  <si>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</si>
  <si>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</si>
  <si>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</si>
  <si>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</si>
  <si>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</si>
  <si>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</si>
  <si>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</si>
  <si>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</si>
  <si>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</si>
  <si>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</si>
  <si>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</si>
  <si>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</si>
  <si>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</si>
  <si>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</si>
  <si>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</si>
  <si>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</si>
  <si>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</si>
  <si>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</si>
  <si>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</si>
  <si>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</si>
  <si>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</si>
  <si>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</si>
  <si>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</si>
  <si>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</si>
  <si>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</si>
  <si>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</si>
  <si>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</si>
  <si>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</si>
  <si>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</si>
  <si>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</si>
  <si>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</si>
  <si>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</si>
  <si>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</si>
  <si>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</si>
  <si>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</si>
  <si>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</si>
  <si>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</si>
  <si>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</si>
  <si>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</si>
  <si>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</si>
  <si>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</si>
  <si>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</si>
  <si>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</si>
  <si>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</si>
  <si>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</si>
  <si>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</si>
  <si>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</si>
  <si>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</si>
  <si>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</si>
  <si>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</si>
  <si>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</si>
  <si>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</si>
  <si>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</si>
  <si>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</si>
  <si>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</si>
  <si>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</si>
  <si>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</si>
  <si>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</si>
  <si>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</si>
  <si>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</si>
  <si>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</si>
  <si>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</si>
  <si>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</si>
  <si>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</si>
  <si>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</si>
  <si>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</si>
  <si>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</si>
  <si>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</si>
  <si>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</si>
  <si>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</si>
  <si>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</si>
  <si>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</si>
  <si>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</si>
  <si>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</si>
  <si>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</si>
  <si>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</si>
  <si>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</si>
  <si>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</si>
  <si>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</si>
  <si>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</si>
  <si>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</si>
  <si>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</si>
  <si>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</si>
  <si>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</si>
  <si>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</si>
  <si>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</si>
  <si>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</si>
  <si>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</si>
  <si>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</si>
  <si>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</si>
  <si>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</si>
  <si>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</si>
  <si>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</si>
  <si>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</si>
  <si>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</si>
  <si>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</si>
  <si>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</si>
  <si>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</si>
  <si>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</si>
  <si>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</si>
  <si>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</si>
  <si>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</si>
  <si>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</si>
  <si>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</si>
  <si>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</si>
  <si>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</si>
  <si>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</si>
  <si>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</si>
  <si>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</si>
  <si>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</si>
  <si>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</si>
  <si>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</si>
  <si>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</si>
  <si>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</si>
  <si>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</si>
  <si>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</si>
  <si>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</si>
  <si>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</si>
  <si>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</si>
  <si>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</si>
  <si>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</si>
  <si>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</si>
  <si>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</si>
  <si>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</si>
  <si>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</si>
  <si>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</si>
  <si>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</si>
  <si>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</si>
  <si>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</si>
  <si>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</si>
  <si>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</si>
  <si>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</si>
  <si>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</si>
  <si>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</si>
  <si>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</si>
  <si>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</si>
  <si>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</si>
  <si>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</si>
  <si>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</si>
  <si>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</si>
  <si>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</si>
  <si>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</si>
  <si>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</si>
  <si>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</si>
  <si>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</si>
  <si>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</si>
  <si>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</si>
  <si>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</si>
  <si>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</si>
  <si>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</si>
  <si>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</si>
  <si>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</si>
  <si>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</si>
  <si>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</si>
  <si>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</si>
  <si>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</si>
  <si>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</si>
  <si>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</si>
  <si>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</si>
  <si>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</si>
  <si>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</si>
  <si>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</si>
  <si>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</si>
  <si>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</si>
  <si>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</si>
  <si>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</si>
  <si>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</si>
  <si>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</si>
  <si>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</si>
  <si>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</si>
  <si>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</si>
  <si>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</si>
  <si>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</si>
  <si>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</si>
  <si>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</si>
  <si>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</si>
  <si>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</si>
  <si>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</si>
  <si>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</si>
  <si>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</si>
  <si>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</si>
  <si>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</si>
  <si>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</si>
  <si>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</si>
  <si>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</si>
  <si>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</si>
  <si>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</si>
  <si>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</si>
  <si>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</si>
  <si>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</si>
  <si>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</si>
  <si>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</si>
  <si>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</si>
  <si>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</si>
  <si>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</si>
  <si>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</si>
  <si>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</si>
  <si>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</si>
  <si>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</si>
  <si>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</si>
  <si>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</si>
  <si>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</si>
  <si>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</si>
  <si>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</si>
  <si>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</si>
  <si>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</si>
  <si>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</si>
  <si>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</si>
  <si>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</si>
  <si>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</si>
  <si>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</si>
  <si>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</si>
  <si>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</si>
  <si>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</si>
  <si>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</si>
  <si>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</si>
  <si>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</si>
  <si>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</si>
  <si>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</si>
  <si>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</si>
  <si>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</si>
  <si>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</si>
  <si>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</si>
  <si>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</si>
  <si>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</si>
  <si>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</si>
  <si>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</si>
  <si>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</si>
  <si>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</si>
  <si>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</si>
  <si>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</si>
  <si>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</si>
  <si>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</si>
  <si>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</si>
  <si>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</si>
  <si>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</si>
  <si>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</si>
  <si>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</si>
  <si>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</si>
  <si>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</si>
  <si>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</si>
  <si>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</si>
  <si>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</si>
  <si>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</si>
  <si>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</si>
  <si>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</si>
  <si>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</si>
  <si>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</si>
  <si>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</si>
  <si>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</si>
  <si>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</si>
  <si>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</si>
  <si>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</si>
  <si>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</si>
  <si>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</si>
  <si>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</si>
  <si>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</si>
  <si>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</si>
  <si>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</si>
  <si>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</si>
  <si>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</si>
  <si>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</si>
  <si>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</si>
  <si>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</si>
  <si>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</si>
  <si>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</si>
  <si>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</si>
  <si>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</si>
  <si>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</si>
  <si>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</si>
  <si>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</si>
  <si>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</si>
  <si>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</si>
  <si>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</si>
  <si>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</si>
  <si>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</si>
  <si>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</si>
  <si>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</si>
  <si>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</si>
  <si>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</si>
  <si>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</si>
  <si>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</si>
  <si>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</si>
  <si>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</si>
  <si>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</si>
  <si>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</si>
  <si>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</si>
  <si>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</si>
  <si>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</si>
  <si>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</si>
  <si>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</si>
  <si>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</si>
  <si>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</si>
  <si>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</si>
  <si>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</si>
  <si>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</si>
  <si>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</si>
  <si>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</si>
  <si>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</si>
  <si>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</si>
  <si>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</si>
  <si>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</si>
  <si>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</si>
  <si>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</si>
  <si>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</si>
  <si>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</si>
  <si>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</si>
  <si>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</si>
  <si>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</si>
  <si>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</si>
  <si>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</si>
  <si>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</si>
  <si>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</si>
  <si>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</si>
  <si>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</si>
  <si>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</si>
  <si>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</si>
  <si>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</si>
  <si>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</si>
  <si>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</si>
  <si>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</si>
  <si>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</si>
  <si>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</si>
  <si>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</si>
  <si>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</si>
  <si>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</si>
  <si>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</si>
  <si>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</si>
  <si>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</si>
  <si>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</si>
  <si>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</si>
  <si>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</si>
  <si>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</si>
  <si>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</si>
  <si>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</si>
  <si>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</si>
  <si>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</si>
  <si>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</si>
  <si>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</si>
  <si>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</si>
  <si>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</si>
  <si>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</si>
  <si>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</si>
  <si>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</si>
  <si>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</si>
  <si>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</si>
  <si>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</si>
  <si>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</si>
  <si>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</si>
  <si>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</si>
  <si>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</si>
  <si>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</si>
  <si>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</si>
  <si>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</si>
  <si>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</si>
  <si>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</si>
  <si>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</si>
  <si>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</si>
  <si>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</si>
  <si>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</si>
  <si>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</si>
  <si>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</si>
  <si>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</si>
  <si>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</si>
  <si>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</si>
  <si>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</si>
  <si>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</si>
  <si>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</si>
  <si>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</si>
  <si>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</si>
  <si>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</si>
  <si>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</si>
  <si>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</si>
  <si>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</si>
  <si>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</si>
  <si>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</si>
  <si>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</si>
  <si>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</si>
  <si>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</si>
  <si>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</si>
  <si>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</si>
  <si>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</si>
  <si>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</si>
  <si>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</si>
  <si>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</si>
  <si>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</si>
  <si>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</si>
  <si>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</si>
  <si>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</si>
  <si>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</si>
  <si>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</si>
  <si>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</si>
  <si>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</si>
  <si>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</si>
  <si>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</si>
  <si>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</si>
  <si>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</si>
  <si>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</si>
  <si>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</si>
  <si>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</si>
  <si>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</si>
  <si>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</si>
  <si>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</si>
  <si>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</si>
  <si>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</si>
  <si>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</si>
  <si>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</si>
  <si>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</si>
  <si>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</si>
  <si>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</si>
  <si>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</si>
  <si>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</si>
  <si>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</si>
  <si>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</si>
  <si>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</si>
  <si>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</si>
  <si>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</si>
  <si>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</si>
  <si>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</si>
  <si>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</si>
  <si>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</si>
  <si>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</si>
  <si>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</si>
  <si>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</si>
  <si>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</si>
  <si>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</si>
  <si>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</si>
  <si>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</si>
  <si>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</si>
  <si>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</si>
  <si>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</si>
  <si>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</si>
  <si>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</si>
  <si>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</si>
  <si>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</si>
  <si>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</si>
  <si>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</si>
  <si>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</si>
  <si>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</si>
  <si>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</si>
  <si>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</si>
  <si>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</si>
  <si>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</si>
  <si>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</si>
  <si>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</si>
  <si>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</si>
  <si>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</si>
  <si>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</si>
  <si>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</si>
  <si>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</si>
  <si>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</si>
  <si>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</si>
  <si>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</si>
  <si>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</si>
  <si>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</si>
  <si>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</si>
  <si>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</si>
  <si>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</si>
  <si>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</si>
  <si>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</si>
  <si>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</si>
  <si>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</si>
  <si>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</si>
  <si>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</si>
  <si>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</si>
  <si>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</si>
  <si>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</si>
  <si>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</si>
  <si>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</si>
  <si>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</si>
  <si>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</si>
  <si>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</si>
  <si>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</si>
  <si>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</si>
  <si>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</si>
  <si>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</si>
  <si>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</si>
  <si>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</si>
  <si>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</si>
  <si>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</si>
  <si>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</si>
  <si>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</si>
  <si>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</si>
  <si>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</si>
  <si>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</si>
  <si>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</si>
  <si>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</si>
  <si>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</si>
  <si>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</si>
  <si>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</si>
  <si>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</si>
  <si>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</si>
  <si>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</si>
  <si>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</si>
  <si>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</si>
  <si>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</si>
  <si>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</si>
  <si>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</si>
  <si>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</si>
  <si>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</si>
  <si>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</si>
  <si>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</si>
  <si>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</si>
  <si>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</si>
  <si>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</si>
  <si>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</si>
  <si>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</si>
  <si>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</si>
  <si>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</si>
  <si>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</si>
  <si>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</si>
  <si>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</si>
  <si>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</si>
  <si>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</si>
  <si>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</si>
  <si>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</si>
  <si>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</si>
  <si>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</si>
  <si>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</si>
  <si>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</si>
  <si>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</si>
  <si>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</si>
  <si>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</si>
  <si>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</si>
  <si>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</si>
  <si>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</si>
  <si>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</si>
  <si>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</si>
  <si>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</si>
  <si>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</si>
  <si>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</si>
  <si>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</si>
  <si>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</si>
  <si>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</si>
  <si>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</si>
  <si>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</si>
  <si>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</si>
  <si>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</si>
  <si>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</si>
  <si>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</si>
  <si>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</si>
  <si>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</si>
  <si>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</si>
  <si>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</si>
  <si>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</si>
  <si>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</si>
  <si>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</si>
  <si>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</si>
  <si>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</si>
  <si>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</si>
  <si>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</si>
  <si>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</si>
  <si>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</si>
  <si>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</si>
  <si>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</si>
  <si>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</si>
  <si>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</si>
  <si>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</si>
  <si>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</si>
  <si>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</si>
  <si>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</si>
  <si>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</si>
  <si>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</si>
  <si>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</si>
  <si>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</si>
  <si>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</si>
  <si>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</si>
  <si>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</si>
  <si>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</si>
  <si>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</si>
  <si>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</si>
  <si>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</si>
  <si>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</si>
  <si>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</si>
  <si>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</si>
  <si>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</si>
  <si>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</si>
  <si>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</si>
  <si>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</si>
  <si>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</si>
  <si>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</si>
  <si>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</si>
  <si>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</si>
  <si>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</si>
  <si>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</si>
  <si>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</si>
  <si>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</si>
  <si>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</si>
  <si>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</si>
  <si>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</si>
  <si>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</si>
  <si>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</si>
  <si>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</si>
  <si>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</si>
  <si>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</si>
  <si>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</si>
  <si>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</si>
  <si>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</si>
  <si>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</si>
  <si>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</si>
  <si>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</si>
  <si>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</si>
  <si>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</si>
  <si>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</si>
  <si>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</si>
  <si>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</si>
  <si>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</si>
  <si>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</si>
  <si>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</si>
  <si>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</si>
  <si>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</si>
  <si>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</si>
  <si>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</si>
  <si>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</si>
  <si>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</si>
  <si>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</si>
  <si>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</si>
  <si>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</si>
  <si>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</si>
  <si>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</si>
  <si>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</si>
  <si>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</si>
  <si>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</si>
  <si>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</si>
  <si>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</si>
  <si>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</si>
  <si>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</si>
  <si>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</si>
  <si>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</si>
  <si>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</si>
  <si>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</si>
  <si>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</si>
  <si>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</si>
  <si>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</si>
  <si>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</si>
  <si>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</si>
  <si>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</si>
  <si>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</si>
  <si>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</si>
  <si>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</si>
  <si>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</si>
  <si>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</si>
  <si>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</si>
  <si>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</si>
  <si>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</si>
  <si>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</si>
  <si>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</si>
  <si>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</si>
  <si>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</si>
  <si>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</si>
  <si>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</si>
  <si>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</si>
  <si>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</si>
  <si>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</si>
  <si>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</si>
  <si>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</si>
  <si>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</si>
  <si>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</si>
  <si>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</si>
  <si>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</si>
  <si>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</si>
  <si>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</si>
  <si>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</si>
  <si>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</si>
  <si>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</si>
  <si>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</si>
  <si>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</si>
  <si>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</si>
  <si>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</si>
  <si>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</si>
  <si>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</si>
  <si>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</si>
  <si>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</si>
  <si>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</si>
  <si>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</si>
  <si>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</si>
  <si>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</si>
  <si>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</si>
  <si>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</si>
  <si>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</si>
  <si>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</si>
  <si>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</si>
  <si>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</si>
  <si>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</si>
  <si>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</si>
  <si>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</si>
  <si>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</si>
  <si>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</si>
  <si>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</si>
  <si>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</si>
  <si>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</si>
  <si>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</si>
  <si>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</si>
  <si>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</si>
  <si>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</si>
  <si>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</si>
  <si>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</si>
  <si>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</si>
  <si>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</si>
  <si>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</si>
  <si>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</si>
  <si>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</si>
  <si>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</si>
  <si>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</si>
  <si>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</si>
  <si>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</si>
  <si>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</si>
  <si>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</si>
  <si>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</si>
  <si>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</si>
  <si>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</si>
  <si>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</si>
  <si>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</si>
  <si>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</si>
  <si>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</si>
  <si>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</si>
  <si>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</si>
  <si>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</si>
  <si>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</si>
  <si>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</si>
  <si>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</si>
  <si>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</si>
  <si>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</si>
  <si>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</si>
  <si>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</si>
  <si>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</si>
  <si>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</si>
  <si>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</si>
  <si>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</si>
  <si>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</si>
  <si>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</si>
  <si>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</si>
  <si>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</si>
  <si>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</si>
  <si>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</si>
  <si>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</si>
  <si>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</si>
  <si>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</si>
  <si>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</si>
  <si>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</si>
  <si>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</si>
  <si>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</si>
  <si>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</si>
  <si>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</si>
  <si>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</si>
  <si>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</si>
  <si>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</si>
  <si>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</si>
  <si>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</si>
  <si>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</si>
  <si>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</si>
  <si>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</si>
  <si>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</si>
  <si>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</si>
  <si>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</si>
  <si>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</si>
  <si>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</si>
  <si>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</si>
  <si>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</si>
  <si>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</si>
  <si>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</si>
  <si>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</si>
  <si>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</si>
  <si>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</si>
  <si>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</si>
  <si>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</si>
  <si>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</si>
  <si>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</si>
  <si>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</si>
  <si>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</si>
  <si>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</si>
  <si>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</si>
  <si>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</si>
  <si>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</si>
  <si>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</si>
  <si>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</si>
  <si>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</si>
  <si>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</si>
  <si>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</si>
  <si>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</si>
  <si>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</si>
  <si>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</si>
  <si>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</si>
  <si>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</si>
  <si>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</si>
  <si>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</si>
  <si>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</si>
  <si>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</si>
  <si>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</si>
  <si>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</si>
  <si>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</si>
  <si>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</si>
  <si>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</si>
  <si>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</si>
  <si>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</si>
  <si>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</si>
  <si>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</si>
  <si>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</si>
  <si>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</si>
  <si>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</si>
  <si>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</si>
  <si>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</si>
  <si>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</si>
  <si>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</si>
  <si>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</si>
  <si>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</si>
  <si>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</si>
  <si>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</si>
  <si>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</si>
  <si>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</si>
  <si>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</si>
  <si>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</si>
  <si>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</si>
  <si>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</si>
  <si>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</si>
  <si>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</si>
  <si>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</si>
  <si>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</si>
  <si>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</si>
  <si>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</si>
  <si>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</si>
  <si>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</si>
  <si>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</si>
  <si>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</si>
  <si>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</si>
  <si>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</si>
  <si>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</si>
  <si>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</si>
  <si>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</si>
  <si>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</si>
  <si>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</si>
  <si>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</si>
  <si>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</si>
  <si>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</si>
  <si>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</si>
  <si>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</si>
  <si>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</si>
  <si>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</si>
  <si>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</si>
  <si>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</si>
  <si>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</si>
  <si>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</si>
  <si>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</si>
  <si>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</si>
  <si>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</si>
  <si>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</si>
  <si>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</si>
  <si>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</si>
  <si>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</si>
  <si>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</si>
  <si>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</si>
  <si>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</si>
  <si>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</si>
  <si>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</si>
  <si>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</si>
  <si>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</si>
  <si>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</si>
  <si>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</si>
  <si>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</si>
  <si>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</si>
  <si>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</si>
  <si>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</si>
  <si>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</si>
  <si>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</si>
  <si>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</si>
  <si>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</si>
  <si>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</si>
  <si>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</si>
  <si>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</si>
  <si>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</si>
  <si>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</si>
  <si>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</si>
  <si>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</si>
  <si>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</si>
  <si>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</si>
  <si>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</si>
  <si>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</si>
  <si>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</si>
  <si>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</si>
  <si>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</si>
  <si>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</si>
  <si>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</si>
  <si>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</si>
  <si>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</si>
  <si>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</si>
  <si>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</si>
  <si>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</si>
  <si>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</si>
  <si>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</si>
  <si>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</si>
  <si>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</si>
  <si>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</si>
  <si>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</si>
  <si>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</si>
  <si>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</si>
  <si>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</si>
  <si>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</si>
  <si>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</si>
  <si>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</si>
  <si>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</si>
  <si>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</si>
  <si>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</si>
  <si>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</si>
  <si>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</si>
  <si>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</si>
  <si>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</si>
  <si>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</si>
  <si>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</si>
  <si>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</si>
  <si>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</si>
  <si>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</si>
  <si>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</si>
  <si>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</si>
  <si>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</si>
  <si>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</si>
  <si>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</si>
  <si>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</si>
  <si>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</si>
  <si>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</si>
  <si>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</si>
  <si>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</si>
  <si>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</si>
  <si>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</si>
  <si>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</si>
  <si>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</si>
  <si>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</si>
  <si>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</si>
  <si>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</si>
  <si>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</si>
  <si>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</si>
  <si>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</si>
  <si>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</si>
  <si>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</si>
  <si>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</si>
  <si>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</si>
  <si>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</si>
  <si>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</si>
  <si>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</si>
  <si>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</si>
  <si>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</si>
  <si>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</si>
  <si>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</si>
  <si>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</si>
  <si>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</si>
  <si>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</si>
  <si>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</si>
  <si>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</si>
  <si>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</si>
  <si>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</si>
  <si>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</si>
  <si>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</si>
  <si>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</si>
  <si>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</si>
  <si>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</si>
  <si>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</si>
  <si>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</si>
  <si>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</si>
  <si>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</si>
  <si>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</si>
  <si>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</si>
  <si>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</si>
  <si>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</si>
  <si>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</si>
  <si>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</si>
  <si>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</si>
  <si>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</si>
  <si>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</si>
  <si>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</si>
  <si>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</si>
  <si>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</si>
  <si>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</si>
  <si>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</si>
  <si>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</si>
  <si>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</si>
  <si>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</si>
  <si>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</si>
  <si>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</si>
  <si>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</si>
  <si>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</si>
  <si>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</si>
  <si>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</si>
  <si>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</si>
  <si>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</si>
  <si>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</si>
  <si>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</si>
  <si>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</si>
  <si>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</si>
  <si>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</si>
  <si>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</si>
  <si>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</si>
  <si>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</si>
  <si>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</si>
  <si>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</si>
  <si>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</si>
  <si>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</si>
  <si>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</si>
  <si>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</si>
  <si>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</si>
  <si>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</si>
  <si>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</si>
  <si>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</si>
  <si>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</si>
  <si>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</si>
  <si>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</si>
  <si>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</si>
  <si>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</si>
  <si>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</si>
  <si>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</si>
  <si>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</si>
  <si>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</si>
  <si>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</si>
  <si>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</si>
  <si>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</si>
  <si>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</si>
  <si>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</si>
  <si>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</si>
  <si>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</si>
  <si>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</si>
  <si>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</si>
  <si>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</si>
  <si>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</si>
  <si>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</si>
  <si>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</si>
  <si>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</si>
  <si>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</si>
  <si>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</si>
  <si>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</si>
  <si>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</si>
  <si>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</si>
  <si>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</si>
  <si>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</si>
  <si>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</si>
  <si>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</si>
  <si>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</si>
  <si>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</si>
  <si>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</si>
  <si>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</si>
  <si>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</si>
  <si>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</si>
  <si>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</si>
  <si>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</si>
  <si>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</si>
  <si>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</si>
  <si>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</si>
  <si>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</si>
  <si>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</si>
  <si>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</si>
  <si>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</si>
  <si>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</si>
  <si>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</si>
  <si>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</si>
  <si>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</si>
  <si>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</si>
  <si>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</si>
  <si>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</si>
  <si>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</si>
  <si>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</si>
  <si>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</si>
  <si>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</si>
  <si>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</si>
  <si>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</si>
  <si>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</si>
  <si>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</si>
  <si>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</si>
  <si>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</si>
  <si>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</si>
  <si>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</si>
  <si>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</si>
  <si>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</si>
  <si>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</si>
  <si>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</si>
  <si>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</si>
  <si>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</si>
  <si>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</si>
  <si>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</si>
  <si>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</si>
  <si>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</si>
  <si>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</si>
  <si>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</si>
  <si>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</si>
  <si>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</si>
  <si>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</si>
  <si>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</si>
  <si>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</si>
  <si>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</si>
  <si>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</si>
  <si>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</si>
  <si>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</si>
  <si>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</si>
  <si>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</si>
  <si>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</si>
  <si>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</si>
  <si>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</si>
  <si>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</si>
  <si>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</si>
  <si>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</si>
  <si>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</si>
  <si>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</si>
  <si>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</si>
  <si>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</si>
  <si>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</si>
  <si>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</si>
  <si>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</si>
  <si>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</si>
  <si>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</si>
  <si>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</si>
  <si>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</si>
  <si>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</si>
  <si>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</si>
  <si>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</si>
  <si>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</si>
  <si>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</si>
  <si>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</si>
  <si>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</si>
  <si>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</si>
  <si>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</si>
  <si>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</si>
  <si>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</si>
  <si>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</si>
  <si>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</si>
  <si>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</si>
  <si>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</si>
  <si>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</si>
  <si>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</si>
  <si>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</si>
  <si>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</si>
  <si>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</si>
  <si>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</si>
  <si>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</si>
  <si>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</si>
  <si>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</si>
  <si>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</si>
  <si>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</si>
  <si>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</si>
  <si>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</si>
  <si>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</si>
  <si>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</si>
  <si>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</si>
  <si>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</si>
  <si>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</si>
  <si>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</si>
  <si>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</si>
  <si>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</si>
  <si>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</si>
  <si>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</si>
  <si>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</si>
  <si>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</si>
  <si>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</si>
  <si>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</si>
  <si>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</si>
  <si>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</si>
  <si>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</si>
  <si>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</si>
  <si>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</si>
  <si>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</si>
  <si>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</si>
  <si>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</si>
  <si>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</si>
  <si>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</si>
  <si>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</si>
  <si>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</si>
  <si>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</si>
  <si>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</si>
  <si>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</si>
  <si>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</si>
  <si>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</si>
  <si>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</si>
  <si>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</si>
  <si>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</si>
  <si>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</si>
  <si>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</si>
  <si>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</si>
  <si>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</si>
  <si>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</si>
  <si>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</si>
  <si>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</si>
  <si>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</si>
  <si>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</si>
  <si>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</si>
  <si>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</si>
  <si>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</si>
  <si>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</si>
  <si>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</si>
  <si>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</si>
  <si>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</si>
  <si>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</si>
  <si>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</si>
  <si>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</si>
  <si>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</si>
  <si>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</si>
  <si>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</si>
  <si>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</si>
  <si>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</si>
  <si>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</si>
  <si>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</si>
  <si>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</si>
  <si>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</si>
  <si>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</si>
  <si>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</si>
  <si>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</si>
  <si>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</si>
  <si>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</si>
  <si>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</si>
  <si>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</si>
  <si>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</si>
  <si>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</si>
  <si>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</si>
  <si>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</si>
  <si>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</si>
  <si>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</si>
  <si>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</si>
  <si>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</si>
  <si>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</si>
  <si>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</si>
  <si>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</si>
  <si>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</si>
  <si>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</si>
  <si>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</si>
  <si>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</si>
  <si>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</si>
  <si>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</si>
  <si>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</si>
  <si>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</si>
  <si>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</si>
  <si>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</si>
  <si>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</si>
  <si>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</si>
  <si>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</si>
  <si>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</si>
  <si>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</si>
  <si>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</si>
  <si>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</si>
  <si>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</si>
  <si>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</si>
  <si>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</si>
  <si>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</si>
  <si>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</si>
  <si>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</si>
  <si>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</si>
  <si>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</si>
  <si>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</si>
  <si>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</si>
  <si>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</si>
  <si>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</si>
  <si>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</si>
  <si>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</si>
  <si>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</si>
  <si>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</si>
  <si>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</si>
  <si>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</si>
  <si>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</si>
  <si>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</si>
  <si>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</si>
  <si>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</si>
  <si>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</si>
  <si>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</si>
  <si>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</si>
  <si>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</si>
  <si>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</si>
  <si>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</si>
  <si>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</si>
  <si>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</si>
  <si>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</si>
  <si>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</si>
  <si>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</si>
  <si>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</si>
  <si>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</si>
  <si>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</si>
  <si>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</si>
  <si>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</si>
  <si>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</si>
  <si>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</si>
  <si>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</si>
  <si>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</si>
  <si>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</si>
  <si>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</si>
  <si>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</si>
  <si>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</si>
  <si>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</si>
  <si>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</si>
  <si>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</si>
  <si>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</si>
  <si>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</si>
  <si>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</si>
  <si>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</si>
  <si>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</si>
  <si>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</si>
  <si>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</si>
  <si>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</si>
  <si>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</si>
  <si>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</si>
  <si>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</si>
  <si>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</si>
  <si>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</si>
  <si>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</si>
  <si>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</si>
  <si>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</si>
  <si>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</si>
  <si>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</si>
  <si>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</si>
  <si>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</si>
  <si>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</si>
  <si>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</si>
  <si>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</si>
  <si>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</si>
  <si>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</si>
  <si>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</si>
  <si>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</si>
  <si>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</si>
  <si>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</si>
  <si>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</si>
  <si>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</si>
  <si>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</si>
  <si>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</si>
  <si>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</si>
  <si>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</si>
  <si>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</si>
  <si>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</si>
  <si>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</si>
  <si>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</si>
  <si>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</si>
  <si>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</si>
  <si>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</si>
  <si>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</si>
  <si>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</si>
  <si>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</si>
  <si>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</si>
  <si>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</si>
  <si>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</si>
  <si>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</si>
  <si>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</si>
  <si>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</si>
  <si>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</si>
  <si>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</si>
  <si>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</si>
  <si>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</si>
  <si>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</si>
  <si>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</si>
  <si>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</si>
  <si>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</si>
  <si>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</si>
  <si>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</si>
  <si>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</si>
  <si>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</si>
  <si>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</si>
  <si>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</si>
  <si>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</si>
  <si>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</si>
  <si>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</si>
  <si>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</si>
  <si>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</si>
  <si>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</si>
  <si>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</si>
  <si>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</si>
  <si>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</si>
  <si>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</si>
  <si>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</si>
  <si>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</si>
  <si>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</si>
  <si>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</si>
  <si>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</si>
  <si>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</si>
  <si>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</si>
  <si>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</si>
  <si>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</si>
  <si>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</si>
  <si>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</si>
  <si>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</si>
  <si>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</si>
  <si>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</si>
  <si>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</si>
  <si>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</si>
  <si>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</si>
  <si>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</si>
  <si>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</si>
  <si>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</si>
  <si>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</si>
  <si>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</si>
  <si>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</si>
  <si>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</si>
  <si>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</si>
  <si>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</si>
  <si>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</si>
  <si>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</si>
  <si>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</si>
  <si>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</si>
  <si>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</si>
  <si>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</si>
  <si>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</si>
  <si>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</si>
  <si>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</si>
  <si>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</si>
  <si>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</si>
  <si>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</si>
  <si>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</si>
  <si>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</si>
  <si>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</si>
  <si>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</si>
  <si>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</si>
  <si>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</si>
  <si>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</si>
  <si>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</si>
  <si>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</si>
  <si>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</si>
  <si>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</si>
  <si>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</si>
  <si>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</si>
  <si>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</si>
  <si>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</si>
  <si>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</si>
  <si>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</si>
  <si>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</si>
  <si>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</si>
  <si>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</si>
  <si>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</si>
  <si>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</si>
  <si>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</si>
  <si>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</si>
  <si>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</si>
  <si>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</si>
  <si>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</si>
  <si>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</si>
  <si>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</si>
  <si>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</si>
  <si>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</si>
  <si>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</si>
  <si>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</si>
  <si>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</si>
  <si>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</si>
  <si>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</si>
  <si>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</si>
  <si>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</si>
  <si>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</si>
  <si>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</si>
  <si>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</si>
  <si>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</si>
  <si>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</si>
  <si>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</si>
  <si>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</si>
  <si>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</si>
  <si>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</si>
  <si>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</si>
  <si>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</si>
  <si>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</si>
  <si>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</si>
  <si>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</si>
  <si>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</si>
  <si>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</si>
  <si>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</si>
  <si>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</si>
  <si>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</si>
  <si>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</si>
  <si>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</si>
  <si>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</si>
  <si>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</si>
  <si>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</si>
  <si>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</si>
  <si>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</si>
  <si>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</si>
  <si>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</si>
  <si>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</si>
  <si>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</si>
  <si>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</si>
  <si>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</si>
  <si>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</si>
  <si>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</si>
  <si>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</si>
  <si>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</si>
  <si>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</si>
  <si>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</si>
  <si>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</si>
  <si>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</si>
  <si>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</si>
  <si>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</si>
  <si>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</si>
  <si>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</si>
  <si>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</si>
  <si>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</si>
  <si>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</si>
  <si>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</si>
  <si>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</si>
  <si>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</si>
  <si>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</si>
  <si>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</si>
  <si>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</si>
  <si>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</si>
  <si>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</si>
  <si>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</si>
  <si>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</si>
  <si>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</si>
  <si>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</si>
  <si>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</si>
  <si>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</si>
  <si>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</si>
  <si>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</si>
  <si>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</si>
  <si>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</si>
  <si>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</si>
  <si>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</si>
  <si>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</si>
  <si>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</si>
  <si>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</si>
  <si>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</si>
  <si>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</si>
  <si>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</si>
  <si>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</si>
  <si>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</si>
  <si>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</si>
  <si>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</si>
  <si>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</si>
  <si>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</si>
  <si>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</si>
  <si>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</si>
  <si>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</si>
  <si>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</si>
  <si>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</si>
  <si>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</si>
  <si>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</si>
  <si>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</si>
  <si>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</si>
  <si>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</si>
  <si>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</si>
  <si>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</si>
  <si>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</si>
  <si>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</si>
  <si>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</si>
  <si>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</si>
  <si>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</si>
  <si>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</si>
  <si>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</si>
  <si>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</si>
  <si>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</si>
  <si>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</si>
  <si>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</si>
  <si>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</si>
  <si>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</si>
  <si>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</si>
  <si>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</si>
  <si>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</si>
  <si>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</si>
  <si>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</si>
  <si>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</si>
  <si>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</si>
  <si>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</si>
  <si>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</si>
  <si>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</si>
  <si>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</si>
  <si>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</si>
  <si>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</si>
  <si>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</si>
  <si>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</si>
  <si>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</si>
  <si>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</si>
  <si>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</si>
  <si>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</si>
  <si>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</si>
  <si>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</si>
  <si>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</si>
  <si>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</si>
  <si>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</si>
  <si>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</si>
  <si>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</si>
  <si>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</si>
  <si>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</si>
  <si>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</si>
  <si>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</si>
  <si>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</si>
  <si>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</si>
  <si>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</si>
  <si>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</si>
  <si>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</si>
  <si>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</si>
  <si>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</si>
  <si>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</si>
  <si>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</si>
  <si>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</si>
  <si>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</si>
  <si>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</si>
  <si>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</si>
  <si>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</si>
  <si>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</si>
  <si>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</si>
  <si>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</si>
  <si>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</si>
  <si>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</si>
  <si>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</si>
  <si>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</si>
  <si>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</si>
  <si>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</si>
  <si>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</si>
  <si>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</si>
  <si>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</si>
  <si>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</si>
  <si>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</si>
  <si>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</si>
  <si>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</si>
  <si>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</si>
  <si>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</si>
  <si>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</si>
  <si>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</si>
  <si>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</si>
  <si>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</si>
  <si>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</si>
  <si>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</si>
  <si>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</si>
  <si>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</si>
  <si>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</si>
  <si>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</si>
  <si>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</si>
  <si>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</si>
  <si>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</si>
  <si>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</si>
  <si>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</si>
  <si>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</si>
  <si>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</si>
  <si>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</si>
  <si>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</si>
  <si>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</si>
  <si>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</si>
  <si>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</si>
  <si>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</si>
  <si>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</si>
  <si>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</si>
  <si>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</si>
  <si>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</si>
  <si>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</si>
  <si>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</si>
  <si>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</si>
  <si>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</si>
  <si>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</si>
  <si>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</si>
  <si>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</si>
  <si>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</si>
  <si>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</si>
  <si>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</si>
  <si>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</si>
  <si>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</si>
  <si>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</si>
  <si>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</si>
  <si>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</si>
  <si>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</si>
  <si>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</si>
  <si>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</si>
  <si>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</si>
  <si>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</si>
  <si>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</si>
  <si>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</si>
  <si>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</si>
  <si>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</si>
  <si>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</si>
  <si>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</si>
  <si>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</si>
  <si>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</si>
  <si>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</si>
  <si>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</si>
  <si>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</si>
  <si>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</si>
  <si>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</si>
  <si>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</si>
  <si>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</si>
  <si>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</si>
  <si>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</si>
  <si>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</si>
  <si>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</si>
  <si>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</si>
  <si>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</si>
  <si>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</si>
  <si>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</si>
  <si>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</si>
  <si>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</si>
  <si>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</si>
  <si>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</si>
  <si>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</si>
  <si>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</si>
  <si>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</si>
  <si>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</si>
  <si>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</si>
  <si>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</si>
  <si>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</si>
  <si>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</si>
  <si>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</si>
  <si>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</si>
  <si>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</si>
  <si>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</si>
  <si>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</si>
  <si>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</si>
  <si>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</si>
  <si>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</si>
  <si>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</si>
  <si>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</si>
  <si>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</si>
  <si>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</si>
  <si>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</si>
  <si>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</si>
  <si>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</si>
  <si>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</si>
  <si>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</si>
  <si>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</si>
  <si>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</si>
  <si>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</si>
  <si>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</si>
  <si>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</si>
  <si>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</si>
  <si>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</si>
  <si>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</si>
  <si>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</si>
  <si>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</si>
  <si>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</si>
  <si>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</si>
  <si>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</si>
  <si>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</si>
  <si>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</si>
  <si>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</si>
  <si>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</si>
  <si>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</si>
  <si>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</si>
  <si>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</si>
  <si>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</si>
  <si>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</si>
  <si>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</si>
  <si>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</si>
  <si>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</si>
  <si>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</si>
  <si>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</si>
  <si>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</si>
  <si>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</si>
  <si>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</si>
  <si>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</si>
  <si>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</si>
  <si>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</si>
  <si>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</si>
  <si>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</si>
  <si>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</si>
  <si>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</si>
  <si>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</si>
  <si>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</si>
  <si>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</si>
  <si>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</si>
  <si>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</si>
  <si>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</si>
  <si>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</si>
  <si>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</si>
  <si>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</si>
  <si>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</si>
  <si>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</si>
  <si>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</si>
  <si>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</si>
  <si>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</si>
  <si>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</si>
  <si>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</si>
  <si>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</si>
  <si>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</si>
  <si>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</si>
  <si>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</si>
  <si>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</si>
  <si>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</si>
  <si>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</si>
  <si>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</si>
  <si>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</si>
  <si>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</si>
  <si>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</si>
  <si>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</si>
  <si>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</si>
  <si>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</si>
  <si>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</si>
  <si>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</si>
  <si>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</si>
  <si>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</si>
  <si>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</si>
  <si>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</si>
  <si>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</si>
  <si>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</si>
  <si>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</si>
  <si>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</si>
  <si>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</si>
  <si>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</si>
  <si>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</si>
  <si>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</si>
  <si>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</si>
  <si>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</si>
  <si>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</si>
  <si>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</si>
  <si>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</si>
  <si>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</si>
  <si>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</si>
  <si>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</si>
  <si>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</si>
  <si>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</si>
  <si>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</si>
  <si>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</si>
  <si>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</si>
  <si>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</si>
  <si>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</si>
  <si>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</si>
  <si>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</si>
  <si>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</si>
  <si>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</si>
  <si>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</si>
  <si>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</si>
  <si>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</si>
  <si>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</si>
  <si>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</si>
  <si>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</si>
  <si>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</si>
  <si>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</si>
  <si>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</si>
  <si>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</si>
  <si>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</si>
  <si>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</si>
  <si>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</si>
  <si>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</si>
  <si>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</si>
  <si>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</si>
  <si>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</si>
  <si>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</si>
  <si>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</si>
  <si>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</si>
  <si>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</si>
  <si>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</si>
  <si>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</si>
  <si>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</si>
  <si>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</si>
  <si>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</si>
  <si>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</si>
  <si>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</si>
  <si>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</si>
  <si>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</si>
  <si>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</si>
  <si>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</si>
  <si>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</si>
  <si>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</si>
  <si>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</si>
  <si>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</si>
  <si>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</si>
  <si>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</si>
  <si>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</si>
  <si>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</si>
  <si>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</si>
  <si>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</si>
  <si>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</si>
  <si>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</si>
  <si>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</si>
  <si>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</si>
  <si>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</si>
  <si>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</si>
  <si>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</si>
  <si>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</si>
  <si>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</si>
  <si>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</si>
  <si>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</si>
  <si>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</si>
  <si>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</si>
  <si>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</si>
  <si>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</si>
  <si>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</si>
  <si>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</si>
  <si>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</si>
  <si>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</si>
  <si>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</si>
  <si>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</si>
  <si>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</si>
  <si>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</si>
  <si>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</si>
  <si>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</si>
  <si>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</si>
  <si>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</si>
  <si>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</si>
  <si>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</si>
  <si>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</si>
  <si>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</si>
  <si>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</si>
  <si>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</si>
  <si>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</si>
  <si>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</si>
  <si>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</si>
  <si>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</si>
  <si>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</si>
  <si>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</si>
  <si>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</si>
  <si>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</si>
  <si>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</si>
  <si>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</si>
  <si>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</si>
  <si>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</si>
  <si>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</si>
  <si>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</si>
  <si>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</si>
  <si>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</si>
  <si>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</si>
  <si>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</si>
  <si>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</si>
  <si>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</si>
  <si>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</si>
  <si>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</si>
  <si>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</si>
  <si>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</si>
  <si>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</si>
  <si>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</si>
  <si>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</si>
  <si>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</si>
  <si>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</si>
  <si>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</si>
  <si>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</si>
  <si>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</si>
  <si>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</si>
  <si>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</si>
  <si>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</si>
  <si>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</si>
  <si>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</si>
  <si>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</si>
  <si>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</si>
  <si>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</si>
  <si>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</si>
  <si>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</si>
  <si>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</si>
  <si>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</si>
  <si>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</si>
  <si>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</si>
  <si>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</si>
  <si>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</si>
  <si>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</si>
  <si>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</si>
  <si>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</si>
  <si>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</si>
  <si>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</si>
  <si>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</si>
  <si>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</si>
  <si>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</si>
  <si>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</si>
  <si>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</si>
  <si>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</si>
  <si>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</si>
  <si>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</si>
  <si>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</si>
  <si>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</si>
  <si>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</si>
  <si>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</si>
  <si>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</si>
  <si>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</si>
  <si>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</si>
  <si>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</si>
  <si>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</si>
  <si>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</si>
  <si>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</si>
  <si>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</si>
  <si>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</si>
  <si>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</si>
  <si>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</si>
  <si>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</si>
  <si>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</si>
  <si>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</si>
  <si>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</si>
  <si>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</si>
  <si>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</si>
  <si>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</si>
  <si>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</si>
  <si>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</si>
  <si>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</si>
  <si>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</si>
  <si>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</si>
  <si>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</si>
  <si>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</si>
  <si>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</si>
  <si>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</si>
  <si>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</si>
  <si>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</si>
  <si>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</si>
  <si>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</si>
  <si>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</si>
  <si>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</si>
  <si>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</si>
  <si>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</si>
  <si>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</si>
  <si>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</si>
  <si>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</si>
  <si>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</si>
  <si>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</si>
  <si>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</si>
  <si>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</si>
  <si>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</si>
  <si>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</si>
  <si>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</si>
  <si>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</si>
  <si>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</si>
  <si>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</si>
  <si>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</si>
  <si>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</si>
  <si>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</si>
  <si>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</si>
  <si>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</si>
  <si>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</si>
  <si>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</si>
  <si>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</si>
  <si>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</si>
  <si>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</si>
  <si>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</si>
  <si>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</si>
  <si>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</si>
  <si>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</si>
  <si>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</si>
  <si>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</si>
  <si>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</si>
  <si>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</si>
  <si>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</si>
  <si>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</si>
  <si>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</si>
  <si>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</si>
  <si>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</si>
  <si>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</si>
  <si>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</si>
  <si>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</si>
  <si>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</si>
  <si>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</si>
  <si>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</si>
  <si>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</si>
  <si>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</si>
  <si>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</si>
  <si>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</si>
  <si>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</si>
  <si>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</si>
  <si>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</si>
  <si>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</si>
  <si>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</si>
  <si>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</si>
  <si>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</si>
  <si>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</si>
  <si>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</si>
  <si>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</si>
  <si>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</si>
  <si>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</si>
  <si>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</si>
  <si>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</si>
  <si>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</si>
  <si>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</si>
  <si>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</si>
  <si>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</si>
  <si>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</si>
  <si>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</si>
  <si>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</si>
  <si>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</si>
  <si>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</si>
  <si>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</si>
  <si>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</si>
  <si>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</si>
  <si>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</si>
  <si>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</si>
  <si>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</si>
  <si>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</si>
  <si>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</si>
  <si>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</si>
  <si>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</si>
  <si>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</si>
  <si>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</si>
  <si>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</si>
  <si>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</si>
  <si>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</si>
  <si>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</si>
  <si>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</si>
  <si>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</si>
  <si>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</si>
  <si>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</si>
  <si>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</si>
  <si>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</si>
  <si>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</si>
  <si>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</si>
  <si>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</si>
  <si>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</si>
  <si>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</si>
  <si>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</si>
  <si>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</si>
  <si>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</si>
  <si>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</si>
  <si>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</si>
  <si>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</si>
  <si>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</si>
  <si>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</si>
  <si>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</si>
  <si>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</si>
  <si>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</si>
  <si>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</si>
  <si>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</si>
  <si>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</si>
  <si>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</si>
  <si>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</si>
  <si>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</si>
  <si>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</si>
  <si>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</si>
  <si>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</si>
  <si>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</si>
  <si>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</si>
  <si>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</si>
  <si>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</si>
  <si>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</si>
  <si>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</si>
  <si>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</si>
  <si>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</si>
  <si>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</si>
  <si>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</si>
  <si>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</si>
  <si>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</si>
  <si>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</si>
  <si>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</si>
  <si>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</si>
  <si>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</si>
  <si>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</si>
  <si>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</si>
  <si>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</si>
  <si>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</si>
  <si>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</si>
  <si>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</si>
  <si>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</si>
  <si>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</si>
  <si>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</si>
  <si>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</si>
  <si>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</si>
  <si>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</si>
  <si>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</si>
  <si>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</si>
  <si>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</si>
  <si>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</si>
  <si>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</si>
  <si>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</si>
  <si>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</si>
  <si>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</si>
  <si>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</si>
  <si>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</si>
  <si>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</si>
  <si>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</si>
  <si>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</si>
  <si>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</si>
  <si>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</si>
  <si>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</si>
  <si>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</si>
  <si>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</si>
  <si>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</si>
  <si>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</si>
  <si>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</si>
  <si>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</si>
  <si>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</si>
  <si>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</si>
  <si>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</si>
  <si>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</si>
  <si>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</si>
  <si>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</si>
  <si>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</si>
  <si>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</si>
  <si>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</si>
  <si>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</si>
  <si>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</si>
  <si>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</si>
  <si>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</si>
  <si>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</si>
  <si>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</si>
  <si>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</si>
  <si>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</si>
  <si>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</si>
  <si>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</si>
  <si>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</si>
  <si>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</si>
  <si>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</si>
  <si>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</si>
  <si>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</si>
  <si>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</si>
  <si>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</si>
  <si>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</si>
  <si>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</si>
  <si>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</si>
  <si>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</si>
  <si>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</si>
  <si>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</si>
  <si>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</si>
  <si>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</si>
  <si>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</si>
  <si>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</si>
  <si>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</si>
  <si>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</si>
  <si>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</si>
  <si>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</si>
  <si>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</si>
  <si>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</si>
  <si>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</si>
  <si>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</si>
  <si>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</si>
  <si>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</si>
  <si>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</si>
  <si>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</si>
  <si>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</si>
  <si>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</si>
  <si>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</si>
  <si>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</si>
  <si>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</si>
  <si>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</si>
  <si>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</si>
  <si>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</si>
  <si>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</si>
  <si>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</si>
  <si>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</si>
  <si>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</si>
  <si>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</si>
  <si>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</si>
  <si>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</si>
  <si>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</si>
  <si>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</si>
  <si>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</si>
  <si>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</si>
  <si>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</si>
  <si>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</si>
  <si>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</si>
  <si>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</si>
  <si>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</si>
  <si>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</si>
  <si>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</si>
  <si>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</si>
  <si>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</si>
  <si>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</si>
  <si>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</si>
  <si>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</si>
  <si>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</si>
  <si>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</si>
  <si>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</si>
  <si>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</si>
  <si>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</si>
  <si>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</si>
  <si>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</si>
  <si>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</si>
  <si>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</si>
  <si>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</si>
  <si>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</si>
  <si>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</si>
  <si>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</si>
  <si>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</si>
  <si>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</si>
  <si>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</si>
  <si>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</si>
  <si>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</si>
  <si>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</si>
  <si>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</si>
  <si>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</si>
  <si>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</si>
  <si>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</si>
  <si>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</si>
  <si>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</si>
  <si>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</si>
  <si>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</si>
  <si>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</si>
  <si>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</si>
  <si>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</si>
  <si>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</si>
  <si>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</si>
  <si>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</si>
  <si>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</si>
  <si>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</si>
  <si>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</si>
  <si>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</si>
  <si>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</si>
  <si>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</si>
  <si>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</si>
  <si>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</si>
  <si>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</si>
  <si>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</si>
  <si>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</si>
  <si>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</si>
  <si>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</si>
  <si>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</si>
  <si>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</si>
  <si>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</si>
  <si>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</si>
  <si>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</si>
  <si>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</si>
  <si>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</si>
  <si>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</si>
  <si>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</si>
  <si>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</si>
  <si>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</si>
  <si>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</si>
  <si>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</si>
  <si>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</si>
  <si>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</si>
  <si>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</si>
  <si>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</si>
  <si>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</si>
  <si>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</si>
  <si>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</si>
  <si>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</si>
  <si>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</si>
  <si>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</si>
  <si>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</si>
  <si>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</si>
  <si>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</si>
  <si>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</si>
  <si>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</si>
  <si>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</si>
  <si>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</si>
  <si>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</si>
  <si>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</si>
  <si>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</si>
  <si>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</si>
  <si>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</si>
  <si>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</si>
  <si>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</si>
  <si>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</si>
  <si>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</si>
  <si>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</si>
  <si>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</si>
  <si>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</si>
  <si>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</si>
  <si>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</si>
  <si>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</si>
  <si>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</si>
  <si>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</si>
  <si>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</si>
  <si>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</si>
  <si>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</si>
  <si>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</si>
  <si>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</si>
  <si>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</si>
  <si>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</si>
  <si>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</si>
  <si>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</si>
  <si>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</si>
  <si>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</si>
  <si>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</si>
  <si>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</si>
  <si>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</si>
  <si>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</si>
  <si>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</si>
  <si>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</si>
  <si>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</si>
  <si>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</si>
  <si>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</si>
  <si>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</si>
  <si>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</si>
  <si>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</si>
  <si>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</si>
  <si>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</si>
  <si>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</si>
  <si>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</si>
  <si>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</si>
  <si>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</si>
  <si>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</si>
  <si>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</si>
  <si>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</si>
  <si>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</si>
  <si>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</si>
  <si>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</si>
  <si>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</si>
  <si>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</si>
  <si>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</si>
  <si>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</si>
  <si>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</si>
  <si>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</si>
  <si>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</si>
  <si>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</si>
  <si>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</si>
  <si>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</si>
  <si>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</si>
  <si>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</si>
  <si>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</si>
  <si>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</si>
  <si>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</si>
  <si>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</si>
  <si>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</si>
  <si>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</si>
  <si>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</si>
  <si>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</si>
  <si>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</si>
  <si>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</si>
  <si>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</si>
  <si>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</si>
  <si>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</si>
  <si>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</si>
  <si>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</si>
  <si>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</si>
  <si>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</si>
  <si>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</si>
  <si>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</si>
  <si>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</si>
  <si>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</si>
  <si>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</si>
  <si>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</si>
  <si>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</si>
  <si>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</si>
  <si>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</si>
  <si>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</si>
  <si>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</si>
  <si>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</si>
  <si>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</si>
  <si>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</si>
  <si>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</si>
  <si>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</si>
  <si>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</si>
  <si>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</si>
  <si>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</si>
  <si>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</si>
  <si>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</si>
  <si>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</si>
  <si>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</si>
  <si>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</si>
  <si>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</si>
  <si>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</si>
  <si>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</si>
  <si>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</si>
  <si>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</si>
  <si>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</si>
  <si>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</si>
  <si>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</si>
  <si>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</si>
  <si>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</si>
  <si>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</si>
  <si>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</si>
  <si>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</si>
  <si>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</si>
  <si>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</si>
  <si>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</si>
  <si>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</si>
  <si>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</si>
  <si>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</si>
  <si>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</si>
  <si>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</si>
  <si>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</si>
  <si>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</si>
  <si>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</si>
  <si>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</si>
  <si>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</si>
  <si>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</si>
  <si>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</si>
  <si>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</si>
  <si>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</si>
  <si>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</si>
  <si>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</si>
  <si>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</si>
  <si>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</si>
  <si>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</si>
  <si>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</si>
  <si>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</si>
  <si>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</si>
  <si>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</si>
  <si>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</si>
  <si>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</si>
  <si>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</si>
  <si>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</si>
  <si>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</si>
  <si>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</si>
  <si>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</si>
  <si>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</si>
  <si>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</si>
  <si>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</si>
  <si>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</si>
  <si>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</si>
  <si>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</si>
  <si>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</si>
  <si>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</si>
  <si>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</si>
  <si>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</si>
  <si>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</si>
  <si>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</si>
  <si>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</si>
  <si>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</si>
  <si>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</si>
  <si>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</si>
  <si>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</si>
  <si>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</si>
  <si>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</si>
  <si>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</si>
  <si>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</si>
  <si>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</si>
  <si>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</si>
  <si>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</si>
  <si>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</si>
  <si>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</si>
  <si>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</si>
  <si>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</si>
  <si>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</si>
  <si>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</si>
  <si>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</si>
  <si>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</si>
  <si>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</si>
  <si>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</si>
  <si>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</si>
  <si>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</si>
  <si>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</si>
  <si>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</si>
  <si>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</si>
  <si>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</si>
  <si>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</si>
  <si>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</si>
  <si>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</si>
  <si>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</si>
  <si>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</si>
  <si>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</si>
  <si>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</si>
  <si>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</si>
  <si>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</si>
  <si>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</si>
  <si>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</si>
  <si>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</si>
  <si>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</si>
  <si>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</si>
  <si>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</si>
  <si>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</si>
  <si>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</si>
  <si>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</si>
  <si>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</si>
  <si>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</si>
  <si>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</si>
  <si>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</si>
  <si>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</si>
  <si>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</si>
  <si>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</si>
  <si>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</si>
  <si>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</si>
  <si>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</si>
  <si>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</si>
  <si>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</si>
  <si>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</si>
  <si>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</si>
  <si>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</si>
  <si>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</si>
  <si>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</si>
  <si>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</si>
  <si>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</si>
  <si>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</si>
  <si>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</si>
  <si>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</si>
  <si>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</si>
  <si>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</si>
  <si>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</si>
  <si>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</si>
  <si>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</si>
  <si>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</si>
  <si>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</si>
  <si>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</si>
  <si>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</si>
  <si>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</si>
  <si>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</si>
  <si>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</si>
  <si>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</si>
  <si>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</si>
  <si>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</si>
  <si>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</si>
  <si>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</si>
  <si>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</si>
  <si>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</si>
  <si>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</si>
  <si>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</si>
  <si>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</si>
  <si>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</si>
  <si>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</si>
  <si>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</si>
  <si>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</si>
  <si>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</si>
  <si>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</si>
  <si>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</si>
  <si>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</si>
  <si>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</si>
  <si>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</si>
  <si>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</si>
  <si>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</si>
  <si>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</si>
  <si>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</si>
  <si>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</si>
  <si>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</si>
  <si>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</si>
  <si>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</si>
  <si>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</si>
  <si>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</si>
  <si>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</si>
  <si>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</si>
  <si>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</si>
  <si>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</si>
  <si>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</si>
  <si>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</si>
  <si>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</si>
  <si>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</si>
  <si>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</si>
  <si>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</si>
  <si>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</si>
  <si>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</si>
  <si>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</si>
  <si>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</si>
  <si>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</si>
  <si>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</si>
  <si>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</si>
  <si>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</si>
  <si>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</si>
  <si>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</si>
  <si>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</si>
  <si>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</si>
  <si>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</si>
  <si>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</si>
  <si>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</si>
  <si>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</si>
  <si>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</si>
  <si>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</si>
  <si>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</si>
  <si>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</si>
  <si>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</si>
  <si>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</si>
  <si>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</si>
  <si>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</si>
  <si>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</si>
  <si>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</si>
  <si>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</si>
  <si>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</si>
  <si>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</si>
  <si>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</si>
  <si>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</si>
  <si>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</si>
  <si>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</si>
  <si>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</si>
  <si>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</si>
  <si>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</si>
  <si>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</si>
  <si>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</si>
  <si>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</si>
  <si>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</si>
  <si>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</si>
  <si>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</si>
  <si>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</si>
  <si>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</si>
  <si>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</si>
  <si>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</si>
  <si>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</si>
  <si>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</si>
  <si>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</si>
  <si>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</si>
  <si>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</si>
  <si>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</si>
  <si>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</si>
  <si>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</si>
  <si>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</si>
  <si>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</si>
  <si>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</si>
  <si>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</si>
  <si>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</si>
  <si>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</si>
  <si>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</si>
  <si>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</si>
  <si>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</si>
  <si>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</si>
  <si>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</si>
  <si>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</si>
  <si>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</si>
  <si>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</si>
  <si>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</si>
  <si>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</si>
  <si>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</si>
  <si>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</si>
  <si>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</si>
  <si>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</si>
  <si>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</si>
  <si>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</si>
  <si>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</si>
  <si>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</si>
  <si>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</si>
  <si>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</si>
  <si>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</si>
  <si>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</si>
  <si>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</si>
  <si>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</si>
  <si>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</si>
  <si>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</si>
  <si>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</si>
  <si>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</si>
  <si>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</si>
  <si>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</si>
  <si>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</si>
  <si>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</si>
  <si>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</si>
  <si>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</si>
  <si>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</si>
  <si>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</si>
  <si>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</si>
  <si>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</si>
  <si>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</si>
  <si>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</si>
  <si>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</si>
  <si>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</si>
  <si>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</si>
  <si>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</si>
  <si>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</si>
  <si>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</si>
  <si>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</si>
  <si>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</si>
  <si>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</si>
  <si>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</si>
  <si>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</si>
  <si>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</si>
  <si>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</si>
  <si>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</si>
  <si>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</si>
  <si>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</si>
  <si>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</si>
  <si>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</si>
  <si>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</si>
  <si>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</si>
  <si>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</si>
  <si>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</si>
  <si>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</si>
  <si>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</si>
  <si>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</si>
  <si>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</si>
  <si>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</si>
  <si>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</si>
  <si>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</si>
  <si>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</si>
  <si>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</si>
  <si>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</si>
  <si>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</si>
  <si>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</si>
  <si>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</si>
  <si>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</si>
  <si>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</si>
  <si>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</si>
  <si>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</si>
  <si>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</si>
  <si>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</si>
  <si>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</si>
  <si>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</si>
  <si>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</si>
  <si>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</si>
  <si>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</si>
  <si>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</si>
  <si>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</si>
  <si>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</si>
  <si>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</si>
  <si>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</si>
  <si>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</si>
  <si>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</si>
  <si>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</si>
  <si>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</si>
  <si>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</si>
  <si>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</si>
  <si>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</si>
  <si>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</si>
  <si>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</si>
  <si>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</si>
  <si>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</si>
  <si>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</si>
  <si>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</si>
  <si>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</si>
  <si>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</si>
  <si>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</si>
  <si>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</si>
  <si>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</si>
  <si>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</si>
  <si>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</si>
  <si>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</si>
  <si>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</si>
  <si>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</si>
  <si>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</si>
  <si>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</si>
  <si>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</si>
  <si>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</si>
  <si>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</si>
  <si>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</si>
  <si>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</si>
  <si>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</si>
  <si>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</si>
  <si>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</si>
  <si>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</si>
  <si>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</si>
  <si>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</si>
  <si>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</si>
  <si>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</si>
  <si>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</si>
  <si>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</si>
  <si>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</si>
  <si>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</si>
  <si>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</si>
  <si>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</si>
  <si>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</si>
  <si>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</si>
  <si>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</si>
  <si>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</si>
  <si>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</si>
  <si>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</si>
  <si>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</si>
  <si>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</si>
  <si>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</si>
  <si>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</si>
  <si>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</si>
  <si>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</si>
  <si>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</si>
  <si>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</si>
  <si>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</si>
  <si>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</si>
  <si>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</si>
  <si>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</si>
  <si>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</si>
  <si>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</si>
  <si>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</si>
  <si>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</si>
  <si>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</si>
  <si>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</si>
  <si>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</si>
  <si>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</si>
  <si>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</si>
  <si>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</si>
  <si>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</si>
  <si>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</si>
  <si>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</si>
  <si>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</si>
  <si>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</si>
  <si>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</si>
  <si>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</si>
  <si>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</si>
  <si>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</si>
  <si>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</si>
  <si>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</si>
  <si>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</si>
  <si>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</si>
  <si>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</si>
  <si>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</si>
  <si>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</si>
  <si>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</si>
  <si>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</si>
  <si>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</si>
  <si>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</si>
  <si>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</si>
  <si>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</si>
  <si>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</si>
  <si>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</si>
  <si>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</si>
  <si>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</si>
  <si>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</si>
  <si>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</si>
  <si>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</si>
  <si>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</si>
  <si>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</si>
  <si>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</si>
  <si>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</si>
  <si>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</si>
  <si>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</si>
  <si>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</si>
  <si>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</si>
  <si>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</si>
  <si>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</si>
  <si>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</si>
  <si>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</si>
  <si>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</si>
  <si>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</si>
  <si>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</si>
  <si>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</si>
  <si>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</si>
  <si>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</si>
  <si>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</si>
  <si>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</si>
  <si>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</si>
  <si>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</si>
  <si>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</si>
  <si>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</si>
  <si>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</si>
  <si>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</si>
  <si>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</si>
  <si>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</si>
  <si>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</si>
  <si>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</si>
  <si>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</si>
  <si>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</si>
  <si>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</si>
  <si>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</si>
  <si>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</si>
  <si>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</si>
  <si>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</si>
  <si>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</si>
  <si>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</si>
  <si>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</si>
  <si>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</si>
  <si>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</si>
  <si>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</si>
  <si>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</si>
  <si>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</si>
  <si>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</si>
  <si>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</si>
  <si>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</si>
  <si>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</si>
  <si>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</si>
  <si>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</si>
  <si>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</si>
  <si>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</si>
  <si>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</si>
  <si>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</si>
  <si>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</si>
  <si>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</si>
  <si>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</si>
  <si>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</si>
  <si>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</si>
  <si>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</si>
  <si>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</si>
  <si>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</si>
  <si>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</si>
  <si>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</si>
  <si>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</si>
  <si>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</si>
  <si>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</si>
  <si>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</si>
  <si>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</si>
  <si>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</si>
  <si>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</si>
  <si>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</si>
  <si>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</si>
  <si>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</si>
  <si>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</si>
  <si>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</si>
  <si>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</si>
  <si>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</si>
  <si>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</si>
  <si>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</si>
  <si>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</si>
  <si>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</si>
  <si>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</si>
  <si>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</si>
  <si>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</si>
  <si>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</si>
  <si>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</si>
  <si>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</si>
  <si>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</si>
  <si>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</si>
  <si>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</si>
  <si>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</si>
  <si>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</si>
  <si>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</si>
  <si>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</si>
  <si>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</si>
  <si>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</si>
  <si>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</si>
  <si>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</si>
  <si>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</si>
  <si>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</si>
  <si>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</si>
  <si>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</si>
  <si>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</si>
  <si>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</si>
  <si>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</si>
  <si>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</si>
  <si>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</si>
  <si>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</si>
  <si>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</si>
  <si>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</si>
  <si>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</si>
  <si>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</si>
  <si>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</si>
  <si>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</si>
  <si>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</si>
  <si>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</si>
  <si>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</si>
  <si>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</si>
  <si>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</si>
  <si>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</si>
  <si>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</si>
  <si>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</si>
  <si>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</si>
  <si>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</si>
  <si>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</si>
  <si>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</si>
  <si>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</si>
  <si>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</si>
  <si>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</si>
  <si>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</si>
  <si>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</si>
  <si>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</si>
  <si>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</si>
  <si>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</si>
  <si>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</si>
  <si>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</si>
  <si>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</si>
  <si>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</si>
  <si>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</si>
  <si>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</si>
  <si>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</si>
  <si>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</si>
  <si>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</si>
  <si>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</si>
  <si>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</si>
  <si>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</si>
  <si>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</si>
  <si>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</si>
  <si>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</si>
  <si>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</si>
  <si>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</si>
  <si>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</si>
  <si>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</si>
  <si>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</si>
  <si>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</si>
  <si>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</si>
  <si>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</si>
  <si>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</si>
  <si>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</si>
  <si>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</si>
  <si>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</si>
  <si>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</si>
  <si>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</si>
  <si>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</si>
  <si>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</si>
  <si>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</si>
  <si>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</si>
  <si>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</si>
  <si>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</si>
  <si>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</si>
  <si>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</si>
  <si>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</si>
  <si>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</si>
  <si>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</si>
  <si>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</si>
  <si>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</si>
  <si>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</si>
  <si>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</si>
  <si>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</si>
  <si>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</si>
  <si>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</si>
  <si>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</si>
  <si>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</si>
  <si>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</si>
  <si>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</si>
  <si>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</si>
  <si>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</si>
  <si>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</si>
  <si>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</si>
  <si>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</si>
  <si>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</si>
  <si>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</si>
  <si>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</si>
  <si>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</si>
  <si>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</si>
  <si>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</si>
  <si>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</si>
  <si>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</si>
  <si>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</si>
  <si>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</si>
  <si>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</si>
  <si>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</si>
  <si>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</si>
  <si>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</si>
  <si>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</si>
  <si>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</si>
  <si>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</si>
  <si>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</si>
  <si>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</si>
  <si>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</si>
  <si>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</si>
  <si>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</si>
  <si>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</si>
  <si>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</si>
  <si>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</si>
  <si>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</si>
  <si>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</si>
  <si>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</si>
  <si>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</si>
  <si>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</si>
  <si>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</si>
  <si>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</si>
  <si>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</si>
  <si>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</si>
  <si>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</si>
  <si>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</si>
  <si>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</si>
  <si>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</si>
  <si>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</si>
  <si>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</si>
  <si>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</si>
  <si>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</si>
  <si>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</si>
  <si>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</si>
  <si>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</si>
  <si>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</si>
  <si>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</si>
  <si>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</si>
  <si>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</si>
  <si>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</si>
  <si>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</si>
  <si>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</si>
  <si>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</si>
  <si>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</si>
  <si>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</si>
  <si>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</si>
  <si>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</si>
  <si>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</si>
  <si>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</si>
  <si>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</si>
  <si>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</si>
  <si>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</si>
  <si>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</si>
  <si>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</si>
  <si>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</si>
  <si>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</si>
  <si>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</si>
  <si>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</si>
  <si>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</si>
  <si>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</si>
  <si>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</si>
  <si>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</si>
  <si>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</si>
  <si>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</si>
  <si>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</si>
  <si>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</si>
  <si>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</si>
  <si>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</si>
  <si>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</si>
  <si>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</si>
  <si>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</si>
  <si>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</si>
  <si>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</si>
  <si>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</si>
  <si>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</si>
  <si>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</si>
  <si>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</si>
  <si>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</si>
  <si>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</si>
  <si>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</si>
  <si>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</si>
  <si>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</si>
  <si>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</si>
  <si>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</si>
  <si>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</si>
  <si>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</si>
  <si>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</si>
  <si>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</si>
  <si>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</si>
  <si>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</si>
  <si>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</si>
  <si>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</si>
  <si>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</si>
  <si>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</si>
  <si>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</si>
  <si>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</si>
  <si>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</si>
  <si>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</si>
  <si>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</si>
  <si>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</si>
  <si>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</si>
  <si>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</si>
  <si>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</si>
  <si>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</si>
  <si>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</si>
  <si>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</si>
  <si>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</si>
  <si>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</si>
  <si>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</si>
  <si>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</si>
  <si>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</si>
  <si>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</si>
  <si>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</si>
  <si>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</si>
  <si>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</si>
  <si>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</si>
  <si>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</si>
  <si>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</si>
  <si>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</si>
  <si>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</si>
  <si>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</si>
  <si>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</si>
  <si>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</si>
  <si>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</si>
  <si>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</si>
  <si>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</si>
  <si>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</si>
  <si>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</si>
  <si>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</si>
  <si>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</si>
  <si>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</si>
  <si>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</si>
  <si>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</si>
  <si>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</si>
  <si>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</si>
  <si>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</si>
  <si>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</si>
  <si>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</si>
  <si>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</si>
  <si>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</si>
  <si>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</si>
  <si>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</si>
  <si>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</si>
  <si>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</si>
  <si>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</si>
  <si>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</si>
  <si>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</si>
  <si>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</si>
  <si>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</si>
  <si>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</si>
  <si>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</si>
  <si>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</si>
  <si>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</si>
  <si>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</si>
  <si>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</si>
  <si>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</si>
  <si>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</si>
  <si>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</si>
  <si>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</si>
  <si>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</si>
  <si>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</si>
  <si>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</si>
  <si>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</si>
  <si>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</si>
  <si>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</si>
  <si>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</si>
  <si>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</si>
  <si>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</si>
  <si>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</si>
  <si>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</si>
  <si>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</si>
  <si>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</si>
  <si>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</si>
  <si>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</si>
  <si>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</si>
  <si>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</si>
  <si>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</si>
  <si>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</si>
  <si>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</si>
  <si>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</si>
  <si>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</si>
  <si>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</si>
  <si>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</si>
  <si>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</si>
  <si>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</si>
  <si>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</si>
  <si>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</si>
  <si>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</si>
  <si>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</si>
  <si>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</si>
  <si>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</si>
  <si>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</si>
  <si>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</si>
  <si>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</si>
  <si>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</si>
  <si>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</si>
  <si>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</si>
  <si>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</si>
  <si>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</si>
  <si>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</si>
  <si>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</si>
  <si>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</si>
  <si>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</si>
  <si>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</si>
  <si>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</si>
  <si>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</si>
  <si>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</si>
  <si>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</si>
  <si>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</si>
  <si>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</si>
  <si>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</si>
  <si>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</si>
  <si>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</si>
  <si>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</si>
  <si>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</si>
  <si>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</si>
  <si>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</si>
  <si>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</si>
  <si>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</si>
  <si>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</si>
  <si>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</si>
  <si>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</si>
  <si>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</si>
  <si>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</si>
  <si>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</si>
  <si>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</si>
  <si>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</si>
  <si>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</si>
  <si>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</si>
  <si>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</si>
  <si>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</si>
  <si>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</si>
  <si>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</si>
  <si>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</si>
  <si>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</si>
  <si>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</si>
  <si>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</si>
  <si>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</si>
  <si>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</si>
  <si>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</si>
  <si>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</si>
  <si>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</si>
  <si>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</si>
  <si>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</si>
  <si>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</si>
  <si>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</si>
  <si>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</si>
  <si>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</si>
  <si>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</si>
  <si>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</si>
  <si>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</si>
  <si>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</si>
  <si>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</si>
  <si>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</si>
  <si>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</si>
  <si>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</si>
  <si>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</si>
  <si>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</si>
  <si>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</si>
  <si>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</si>
  <si>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</si>
  <si>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</si>
  <si>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</si>
  <si>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</si>
  <si>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</si>
  <si>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</si>
  <si>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</si>
  <si>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</si>
  <si>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</si>
  <si>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</si>
  <si>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</si>
  <si>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</si>
  <si>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</si>
  <si>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</si>
  <si>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</si>
  <si>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</si>
  <si>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</si>
  <si>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</si>
  <si>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</si>
  <si>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</si>
  <si>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</si>
  <si>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</si>
  <si>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</si>
  <si>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</si>
  <si>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</si>
  <si>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</si>
  <si>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</si>
  <si>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</si>
  <si>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</si>
  <si>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</si>
  <si>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</si>
  <si>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</si>
  <si>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</si>
  <si>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</si>
  <si>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</si>
  <si>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</si>
  <si>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</si>
  <si>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</si>
  <si>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</si>
  <si>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</si>
  <si>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</si>
  <si>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</si>
  <si>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</si>
  <si>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</si>
  <si>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</si>
  <si>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</si>
  <si>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</si>
  <si>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</si>
  <si>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</si>
  <si>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</si>
  <si>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</si>
  <si>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</si>
  <si>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</si>
  <si>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</si>
  <si>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</si>
  <si>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</si>
  <si>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</si>
  <si>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</si>
  <si>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</si>
  <si>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</si>
  <si>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</si>
  <si>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</si>
  <si>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</si>
  <si>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</si>
  <si>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</si>
  <si>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</si>
  <si>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</si>
  <si>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</si>
  <si>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</si>
  <si>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</si>
  <si>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</si>
  <si>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</si>
  <si>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</si>
  <si>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</si>
  <si>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</si>
  <si>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</si>
  <si>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</si>
  <si>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</si>
  <si>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</si>
  <si>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</si>
  <si>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</si>
  <si>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</si>
  <si>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</si>
  <si>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</si>
  <si>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</si>
  <si>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</si>
  <si>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</si>
  <si>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</si>
  <si>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</si>
  <si>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</si>
  <si>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</si>
  <si>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</si>
  <si>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</si>
  <si>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</si>
  <si>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</si>
  <si>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</si>
  <si>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</si>
  <si>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</si>
  <si>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</si>
  <si>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</si>
  <si>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</si>
  <si>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</si>
  <si>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</si>
  <si>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</si>
  <si>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</si>
  <si>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</si>
  <si>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</si>
  <si>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</si>
  <si>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</si>
  <si>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</si>
  <si>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</si>
  <si>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</si>
  <si>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</si>
  <si>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</si>
  <si>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</si>
  <si>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</si>
  <si>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</si>
  <si>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</si>
  <si>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</si>
  <si>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</si>
  <si>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</si>
  <si>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</si>
  <si>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</si>
  <si>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</si>
  <si>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</si>
  <si>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</si>
  <si>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</si>
  <si>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</si>
  <si>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</si>
  <si>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</si>
  <si>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</si>
  <si>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</si>
  <si>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</si>
  <si>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</si>
  <si>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</si>
  <si>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</si>
  <si>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</si>
  <si>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</si>
  <si>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</si>
  <si>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</si>
  <si>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</si>
  <si>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</si>
  <si>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</si>
  <si>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</si>
  <si>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</si>
  <si>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</si>
  <si>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</si>
  <si>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</si>
  <si>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</si>
  <si>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</si>
  <si>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</si>
  <si>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</si>
  <si>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</si>
  <si>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</si>
  <si>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</si>
  <si>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</si>
  <si>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</si>
  <si>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</si>
  <si>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</si>
  <si>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</si>
  <si>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</si>
  <si>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</si>
  <si>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</si>
  <si>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</si>
  <si>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</si>
  <si>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</si>
  <si>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</si>
  <si>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</si>
  <si>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</si>
  <si>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</si>
  <si>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</si>
  <si>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</si>
  <si>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</si>
  <si>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</si>
  <si>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</si>
  <si>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</si>
  <si>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</si>
  <si>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</si>
  <si>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</si>
  <si>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</si>
  <si>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</si>
  <si>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</si>
  <si>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</si>
  <si>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</si>
  <si>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</si>
  <si>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</si>
  <si>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</si>
  <si>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</si>
  <si>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</si>
  <si>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</si>
  <si>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</si>
  <si>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</si>
  <si>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</si>
  <si>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</si>
  <si>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</si>
  <si>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</si>
  <si>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</si>
  <si>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</si>
  <si>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</si>
  <si>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</si>
  <si>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</si>
  <si>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</si>
  <si>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</si>
  <si>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</si>
  <si>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</si>
  <si>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</si>
  <si>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</si>
  <si>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</si>
  <si>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</si>
  <si>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</si>
  <si>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</si>
  <si>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</si>
  <si>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</si>
  <si>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</si>
  <si>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</si>
  <si>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</si>
  <si>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</si>
  <si>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</si>
  <si>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</si>
  <si>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</si>
  <si>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</si>
  <si>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</si>
  <si>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</si>
  <si>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</si>
  <si>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</si>
  <si>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</si>
  <si>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</si>
  <si>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</si>
  <si>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</si>
  <si>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</si>
  <si>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</si>
  <si>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</si>
  <si>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</si>
  <si>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</si>
  <si>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</si>
  <si>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</si>
  <si>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</si>
  <si>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</si>
  <si>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</si>
  <si>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</si>
  <si>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</si>
  <si>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</si>
  <si>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</si>
  <si>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</si>
  <si>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</si>
  <si>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</si>
  <si>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</si>
  <si>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</si>
  <si>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</si>
  <si>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</si>
  <si>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</si>
  <si>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</si>
  <si>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</si>
  <si>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</si>
  <si>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</si>
  <si>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</si>
  <si>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</si>
  <si>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</si>
  <si>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</si>
  <si>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</si>
  <si>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</si>
  <si>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</si>
  <si>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</si>
  <si>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</si>
  <si>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</si>
  <si>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</si>
  <si>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</si>
  <si>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</si>
  <si>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</si>
  <si>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</si>
  <si>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</si>
  <si>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</si>
  <si>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</si>
  <si>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</si>
  <si>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</si>
  <si>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</si>
  <si>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</si>
  <si>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</si>
  <si>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</si>
  <si>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</si>
  <si>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</si>
  <si>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</si>
  <si>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</si>
  <si>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</si>
  <si>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</si>
  <si>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</si>
  <si>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</si>
  <si>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</si>
  <si>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</si>
  <si>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</si>
  <si>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</si>
  <si>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</si>
  <si>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</si>
  <si>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</si>
  <si>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</si>
  <si>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</si>
  <si>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</si>
  <si>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</si>
  <si>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</si>
  <si>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</si>
  <si>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</si>
  <si>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</si>
  <si>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</si>
  <si>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</si>
  <si>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</si>
  <si>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</si>
  <si>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</si>
  <si>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</si>
  <si>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</si>
  <si>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</si>
  <si>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</si>
  <si>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</si>
  <si>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</si>
  <si>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</si>
  <si>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</si>
  <si>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</si>
  <si>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</si>
  <si>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</si>
  <si>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</si>
  <si>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</si>
  <si>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</si>
  <si>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</si>
  <si>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</si>
  <si>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</si>
  <si>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</si>
  <si>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</si>
  <si>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</si>
  <si>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</si>
  <si>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</si>
  <si>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</si>
  <si>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</si>
  <si>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</si>
  <si>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</si>
  <si>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</si>
  <si>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</si>
  <si>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</si>
  <si>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</si>
  <si>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</si>
  <si>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</si>
  <si>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</si>
  <si>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</si>
  <si>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</si>
  <si>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</si>
  <si>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</si>
  <si>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</si>
  <si>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</si>
  <si>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</si>
  <si>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</si>
  <si>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</si>
  <si>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</si>
  <si>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</si>
  <si>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</si>
  <si>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</si>
  <si>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</si>
  <si>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</si>
  <si>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</si>
  <si>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</si>
  <si>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</si>
  <si>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</si>
  <si>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</si>
  <si>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</si>
  <si>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</si>
  <si>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</si>
  <si>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</si>
  <si>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</si>
  <si>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</si>
  <si>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</si>
  <si>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</si>
  <si>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</si>
  <si>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</si>
  <si>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</si>
  <si>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</si>
  <si>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</si>
  <si>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</si>
  <si>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</si>
  <si>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</si>
  <si>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</si>
  <si>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</si>
  <si>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</si>
  <si>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</si>
  <si>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</si>
  <si>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</si>
  <si>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</si>
  <si>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</si>
  <si>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</si>
  <si>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</si>
  <si>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</si>
  <si>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</si>
  <si>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</si>
  <si>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</si>
  <si>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</si>
  <si>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</si>
  <si>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</si>
  <si>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</si>
  <si>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</si>
  <si>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</si>
  <si>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</si>
  <si>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</si>
  <si>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</si>
  <si>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</si>
  <si>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</si>
  <si>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</si>
  <si>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</si>
  <si>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</si>
  <si>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</si>
  <si>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</si>
  <si>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</si>
  <si>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</si>
  <si>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</si>
  <si>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</si>
  <si>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</si>
  <si>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</si>
  <si>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</si>
  <si>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</si>
  <si>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</si>
  <si>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</si>
  <si>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</si>
  <si>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</si>
  <si>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</si>
  <si>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</si>
  <si>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</si>
  <si>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</si>
  <si>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</si>
  <si>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</si>
  <si>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</si>
  <si>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</si>
  <si>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</si>
  <si>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</si>
  <si>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</si>
  <si>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</si>
  <si>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</si>
  <si>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</si>
  <si>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</si>
  <si>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</si>
  <si>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</si>
  <si>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</si>
  <si>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</si>
  <si>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</si>
  <si>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</si>
  <si>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</si>
  <si>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</si>
  <si>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</si>
  <si>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</si>
  <si>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</si>
  <si>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</si>
  <si>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</si>
  <si>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</si>
  <si>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</si>
  <si>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</si>
  <si>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</si>
  <si>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</si>
  <si>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</si>
  <si>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</si>
  <si>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</si>
  <si>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</si>
  <si>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</si>
  <si>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</si>
  <si>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</si>
  <si>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</si>
  <si>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</si>
  <si>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</si>
  <si>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</si>
  <si>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</si>
  <si>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</si>
  <si>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</si>
  <si>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</si>
  <si>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</si>
  <si>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</si>
  <si>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</si>
  <si>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</si>
  <si>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</si>
  <si>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</si>
  <si>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</si>
  <si>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</si>
  <si>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</si>
  <si>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</si>
  <si>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</si>
  <si>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</si>
  <si>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</si>
  <si>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</si>
  <si>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</si>
  <si>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</si>
  <si>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</si>
  <si>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</si>
  <si>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</si>
  <si>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</si>
  <si>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</si>
  <si>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</si>
  <si>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</si>
  <si>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</si>
  <si>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</si>
  <si>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</si>
  <si>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</si>
  <si>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</si>
  <si>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</si>
  <si>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</si>
  <si>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</si>
  <si>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</si>
  <si>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</si>
  <si>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</si>
  <si>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</si>
  <si>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</si>
  <si>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</si>
  <si>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</si>
  <si>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</si>
  <si>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</si>
  <si>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</si>
  <si>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</si>
  <si>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</si>
  <si>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</si>
  <si>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</si>
  <si>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</si>
  <si>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</si>
  <si>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</si>
  <si>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</si>
  <si>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</si>
  <si>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</si>
  <si>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</si>
  <si>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</si>
  <si>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</si>
  <si>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</si>
  <si>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</si>
  <si>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</si>
  <si>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</si>
  <si>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</si>
  <si>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</si>
  <si>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</si>
  <si>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</si>
  <si>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</si>
  <si>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</si>
  <si>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</si>
  <si>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</si>
  <si>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</si>
  <si>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</si>
  <si>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</si>
  <si>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</si>
  <si>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</si>
  <si>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</si>
  <si>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</si>
  <si>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</si>
  <si>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</si>
  <si>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</si>
  <si>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</si>
  <si>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</si>
  <si>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</si>
  <si>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</si>
  <si>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</si>
  <si>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</si>
  <si>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</si>
  <si>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</si>
  <si>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</si>
  <si>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</si>
  <si>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</si>
  <si>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</si>
  <si>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</si>
  <si>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</si>
  <si>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</si>
  <si>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</si>
  <si>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</si>
  <si>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</si>
  <si>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</si>
  <si>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</si>
  <si>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</si>
  <si>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</si>
  <si>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</si>
  <si>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</si>
  <si>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</si>
  <si>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</si>
  <si>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</si>
  <si>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</si>
  <si>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</si>
  <si>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</si>
  <si>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</si>
  <si>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</si>
  <si>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</si>
  <si>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</si>
  <si>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</si>
  <si>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</si>
  <si>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</si>
  <si>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</si>
  <si>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</si>
  <si>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</si>
  <si>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</si>
  <si>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</si>
  <si>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</si>
  <si>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</si>
  <si>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</si>
  <si>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</si>
  <si>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</si>
  <si>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</si>
  <si>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</si>
  <si>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</si>
  <si>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</si>
  <si>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</si>
  <si>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</si>
  <si>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</si>
  <si>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</si>
  <si>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</si>
  <si>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</si>
  <si>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</si>
  <si>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</si>
  <si>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</si>
  <si>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</si>
  <si>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</si>
  <si>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</si>
  <si>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</si>
  <si>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</si>
  <si>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</si>
  <si>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</si>
  <si>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</si>
  <si>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</si>
  <si>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</si>
  <si>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</si>
  <si>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</si>
  <si>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</si>
  <si>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</si>
  <si>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</si>
  <si>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</si>
  <si>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</si>
  <si>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</si>
  <si>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</si>
  <si>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</si>
  <si>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</si>
  <si>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</si>
  <si>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</si>
  <si>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</si>
  <si>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</si>
  <si>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</si>
  <si>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</si>
  <si>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</si>
  <si>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</si>
  <si>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</si>
  <si>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</si>
  <si>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</si>
  <si>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</si>
  <si>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</si>
  <si>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</si>
  <si>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</si>
  <si>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</si>
  <si>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</si>
  <si>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</si>
  <si>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</si>
  <si>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</si>
  <si>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</si>
  <si>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</si>
  <si>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</si>
  <si>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</si>
  <si>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</si>
  <si>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</si>
  <si>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</si>
  <si>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</si>
  <si>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</si>
  <si>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</si>
  <si>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</si>
  <si>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</si>
  <si>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</si>
  <si>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</si>
  <si>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</si>
  <si>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</si>
  <si>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</si>
  <si>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</si>
  <si>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</si>
  <si>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</si>
  <si>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</si>
  <si>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</si>
  <si>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</si>
  <si>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</si>
  <si>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</si>
  <si>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</si>
  <si>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</si>
  <si>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</si>
  <si>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</si>
  <si>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</si>
  <si>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</si>
  <si>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</si>
  <si>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</si>
  <si>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</si>
  <si>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</si>
  <si>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</si>
  <si>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</si>
  <si>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</si>
  <si>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</si>
  <si>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</si>
  <si>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</si>
  <si>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</si>
  <si>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</si>
  <si>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</si>
  <si>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</si>
  <si>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</si>
  <si>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</si>
  <si>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</si>
  <si>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</si>
  <si>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</si>
  <si>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</si>
  <si>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</si>
  <si>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</si>
  <si>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</si>
  <si>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</si>
  <si>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</si>
  <si>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</si>
  <si>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</si>
  <si>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</si>
  <si>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</si>
  <si>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</si>
  <si>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</si>
  <si>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</si>
  <si>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</si>
  <si>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</si>
  <si>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</si>
  <si>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</si>
  <si>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</si>
  <si>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</si>
  <si>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</si>
  <si>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</si>
  <si>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</si>
  <si>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</si>
  <si>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</si>
  <si>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</si>
  <si>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</si>
  <si>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</si>
  <si>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</si>
  <si>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</si>
  <si>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</si>
  <si>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</si>
  <si>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</si>
  <si>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</si>
  <si>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</si>
  <si>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</si>
  <si>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</si>
  <si>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</si>
  <si>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</si>
  <si>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</si>
  <si>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</si>
  <si>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</si>
  <si>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</si>
  <si>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</si>
  <si>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</si>
  <si>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</si>
  <si>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</si>
  <si>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</si>
  <si>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</si>
  <si>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</si>
  <si>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</si>
  <si>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</si>
  <si>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</si>
  <si>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</si>
  <si>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</si>
  <si>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</si>
  <si>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</si>
  <si>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</si>
  <si>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</si>
  <si>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</si>
  <si>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</si>
  <si>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</si>
  <si>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</si>
  <si>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</si>
  <si>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</si>
  <si>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</si>
  <si>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</si>
  <si>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</si>
  <si>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</si>
  <si>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</si>
  <si>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</si>
  <si>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</si>
  <si>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</si>
  <si>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</si>
  <si>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</si>
  <si>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</si>
  <si>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</si>
  <si>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</si>
  <si>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</si>
  <si>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</si>
  <si>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</si>
  <si>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</si>
  <si>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</si>
  <si>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</si>
  <si>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</si>
  <si>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</si>
  <si>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</si>
  <si>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</si>
  <si>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</si>
  <si>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</si>
  <si>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</si>
  <si>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</si>
  <si>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</si>
  <si>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</si>
  <si>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</si>
  <si>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</si>
  <si>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</si>
  <si>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</si>
  <si>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</si>
  <si>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</si>
  <si>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</si>
  <si>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</si>
  <si>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</si>
  <si>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</si>
  <si>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</si>
  <si>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</si>
  <si>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</si>
  <si>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</si>
  <si>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</si>
  <si>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</si>
  <si>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</si>
  <si>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</si>
  <si>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</si>
  <si>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</si>
  <si>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</si>
  <si>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</si>
  <si>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</si>
  <si>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</si>
  <si>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</si>
  <si>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</si>
  <si>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</si>
  <si>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</si>
  <si>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</si>
  <si>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</si>
  <si>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</si>
  <si>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</si>
  <si>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</si>
  <si>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</si>
  <si>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</si>
  <si>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</si>
  <si>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</si>
  <si>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</si>
  <si>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</si>
  <si>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</si>
  <si>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</si>
  <si>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</si>
  <si>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</si>
  <si>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</si>
  <si>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</si>
  <si>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</si>
  <si>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</si>
  <si>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</si>
  <si>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</si>
  <si>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</si>
  <si>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</si>
  <si>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</si>
  <si>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</si>
  <si>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</si>
  <si>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</si>
  <si>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</si>
  <si>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</si>
  <si>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</si>
  <si>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</si>
  <si>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</si>
  <si>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</si>
  <si>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</si>
  <si>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</si>
  <si>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</si>
  <si>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</si>
  <si>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</si>
  <si>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</si>
  <si>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</si>
  <si>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</si>
  <si>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</si>
  <si>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</si>
  <si>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</si>
  <si>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</si>
  <si>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</si>
  <si>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</si>
  <si>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</si>
  <si>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</si>
  <si>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</si>
  <si>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</si>
  <si>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</si>
  <si>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</si>
  <si>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</si>
  <si>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</si>
  <si>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</si>
  <si>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</si>
  <si>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</si>
  <si>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</si>
  <si>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</si>
  <si>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</si>
  <si>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</si>
  <si>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</si>
  <si>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</si>
  <si>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</si>
  <si>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</si>
  <si>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</si>
  <si>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</si>
  <si>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</si>
  <si>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</si>
  <si>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</si>
  <si>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</si>
  <si>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</si>
  <si>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</si>
  <si>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</si>
  <si>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</si>
  <si>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</si>
  <si>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</si>
  <si>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</si>
  <si>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</si>
  <si>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</si>
  <si>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</si>
  <si>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</si>
  <si>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</si>
  <si>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</si>
  <si>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</si>
  <si>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</si>
  <si>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</si>
  <si>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</si>
  <si>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</si>
  <si>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</si>
  <si>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</si>
  <si>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</si>
  <si>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</si>
  <si>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</si>
  <si>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</si>
  <si>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</si>
  <si>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</si>
  <si>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</si>
  <si>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</si>
  <si>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</si>
  <si>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</si>
  <si>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</si>
  <si>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</si>
  <si>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</si>
  <si>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</si>
  <si>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</si>
  <si>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</si>
  <si>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</si>
  <si>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</si>
  <si>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</si>
  <si>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</si>
  <si>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</si>
  <si>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</si>
  <si>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</si>
  <si>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</si>
  <si>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</si>
  <si>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</si>
  <si>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</si>
  <si>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</si>
  <si>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</si>
  <si>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</si>
  <si>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</si>
  <si>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</si>
  <si>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</si>
  <si>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</si>
  <si>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</si>
  <si>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</si>
  <si>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</si>
  <si>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</si>
  <si>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</si>
  <si>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</si>
  <si>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</si>
  <si>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</si>
  <si>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</si>
  <si>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</si>
  <si>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</si>
  <si>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</si>
  <si>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</si>
  <si>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</si>
  <si>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</si>
  <si>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</si>
  <si>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</si>
  <si>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</si>
  <si>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</si>
  <si>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</si>
  <si>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</si>
  <si>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</si>
  <si>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</si>
  <si>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</si>
  <si>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</si>
  <si>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</si>
  <si>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</si>
  <si>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</si>
  <si>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</si>
  <si>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</si>
  <si>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</si>
  <si>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</si>
  <si>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</si>
  <si>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</si>
  <si>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</si>
  <si>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</si>
  <si>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</si>
  <si>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</si>
  <si>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</si>
  <si>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</si>
  <si>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</si>
  <si>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</si>
  <si>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</si>
  <si>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</si>
  <si>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</si>
  <si>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</si>
  <si>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</si>
  <si>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</si>
  <si>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</si>
  <si>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</si>
  <si>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</si>
  <si>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</si>
  <si>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</si>
  <si>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</si>
  <si>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</si>
  <si>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</si>
  <si>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</si>
  <si>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</si>
  <si>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</si>
  <si>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</si>
  <si>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</si>
  <si>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</si>
  <si>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</si>
  <si>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</si>
  <si>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</si>
  <si>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</si>
  <si>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</si>
  <si>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</si>
  <si>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</si>
  <si>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</si>
  <si>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</si>
  <si>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</si>
  <si>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</si>
  <si>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</si>
  <si>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</si>
  <si>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</si>
  <si>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</si>
  <si>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</si>
  <si>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</si>
  <si>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</si>
  <si>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</si>
  <si>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</si>
  <si>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</si>
  <si>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</si>
  <si>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</si>
  <si>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</si>
  <si>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</si>
  <si>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</si>
  <si>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</si>
  <si>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</si>
  <si>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</si>
  <si>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</si>
  <si>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</si>
  <si>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</si>
  <si>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</si>
  <si>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</si>
  <si>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</si>
  <si>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</si>
  <si>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</si>
  <si>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</si>
  <si>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</si>
  <si>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</si>
  <si>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</si>
  <si>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</si>
  <si>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</si>
  <si>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</si>
  <si>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</si>
  <si>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</si>
  <si>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</si>
  <si>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</si>
  <si>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</si>
  <si>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</si>
  <si>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</si>
  <si>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</si>
  <si>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</si>
  <si>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</si>
  <si>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</si>
  <si>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</si>
  <si>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</si>
  <si>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</si>
  <si>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</si>
  <si>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</si>
  <si>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</si>
  <si>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</si>
  <si>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</si>
  <si>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</si>
  <si>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</si>
  <si>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</si>
  <si>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</si>
  <si>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</si>
  <si>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</si>
  <si>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</si>
  <si>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</si>
  <si>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</si>
  <si>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</si>
  <si>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</si>
  <si>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</si>
  <si>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</si>
  <si>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</si>
  <si>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</si>
  <si>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</si>
  <si>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</si>
  <si>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</si>
  <si>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</si>
  <si>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</si>
  <si>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</si>
  <si>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</si>
  <si>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</si>
  <si>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</si>
  <si>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</si>
  <si>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</si>
  <si>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</si>
  <si>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</si>
  <si>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</si>
  <si>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</si>
  <si>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</si>
  <si>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</si>
  <si>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</si>
  <si>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</si>
  <si>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</si>
  <si>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</si>
  <si>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</si>
  <si>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</si>
  <si>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</si>
  <si>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</si>
  <si>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</si>
  <si>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</si>
  <si>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</si>
  <si>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</si>
  <si>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</si>
  <si>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</si>
  <si>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</si>
  <si>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</si>
  <si>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</si>
  <si>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</si>
  <si>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</si>
  <si>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</si>
  <si>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</si>
  <si>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</si>
  <si>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</si>
  <si>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</si>
  <si>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</si>
  <si>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</si>
  <si>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</si>
  <si>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</si>
  <si>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</si>
  <si>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</si>
  <si>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</si>
  <si>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</si>
  <si>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</si>
  <si>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</si>
  <si>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</si>
  <si>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</si>
  <si>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</si>
  <si>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</si>
  <si>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</si>
  <si>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</si>
  <si>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</si>
  <si>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</si>
  <si>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</si>
  <si>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</si>
  <si>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</si>
  <si>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</si>
  <si>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</si>
  <si>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</si>
  <si>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</si>
  <si>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</si>
  <si>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</si>
  <si>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</si>
  <si>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</si>
  <si>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</si>
  <si>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</si>
  <si>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</si>
  <si>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</si>
  <si>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</si>
  <si>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</si>
  <si>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</si>
  <si>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</si>
  <si>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</si>
  <si>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</si>
  <si>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</si>
  <si>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</si>
  <si>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</si>
  <si>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</si>
  <si>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</si>
  <si>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</si>
  <si>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</si>
  <si>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</si>
  <si>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</si>
  <si>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</si>
  <si>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</si>
  <si>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</si>
  <si>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</si>
  <si>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</si>
  <si>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</si>
  <si>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</si>
  <si>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</si>
  <si>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</si>
  <si>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</si>
  <si>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</si>
  <si>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</si>
  <si>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</si>
  <si>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</si>
  <si>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</si>
  <si>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</si>
  <si>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</si>
  <si>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</si>
  <si>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</si>
  <si>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</si>
  <si>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</si>
  <si>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</si>
  <si>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</si>
  <si>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</si>
  <si>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</si>
  <si>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</si>
  <si>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</si>
  <si>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</si>
  <si>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</si>
  <si>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</si>
  <si>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</si>
  <si>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</si>
  <si>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</si>
  <si>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</si>
  <si>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</si>
  <si>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</si>
  <si>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</si>
  <si>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</si>
  <si>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</si>
  <si>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</si>
  <si>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</si>
  <si>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</si>
  <si>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</si>
  <si>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</si>
  <si>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</si>
  <si>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</si>
  <si>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</si>
  <si>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</si>
  <si>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</si>
  <si>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</si>
  <si>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</si>
  <si>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</si>
  <si>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</si>
  <si>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</si>
  <si>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</si>
  <si>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</si>
  <si>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</si>
  <si>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</si>
  <si>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</si>
  <si>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</si>
  <si>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</si>
  <si>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</si>
  <si>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</si>
  <si>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</si>
  <si>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</si>
  <si>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</si>
  <si>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</si>
  <si>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</si>
  <si>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</si>
  <si>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</si>
  <si>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</si>
  <si>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</si>
  <si>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</si>
  <si>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</si>
  <si>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</si>
  <si>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</si>
  <si>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</si>
  <si>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</si>
  <si>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</si>
  <si>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</si>
  <si>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</si>
  <si>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</si>
  <si>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</si>
  <si>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</si>
  <si>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</si>
  <si>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</si>
  <si>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</si>
  <si>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</si>
  <si>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</si>
  <si>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</si>
  <si>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</si>
  <si>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</si>
  <si>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</si>
  <si>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</si>
  <si>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</si>
  <si>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</si>
  <si>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</si>
  <si>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</si>
  <si>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</si>
  <si>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</si>
  <si>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</si>
  <si>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</si>
  <si>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</si>
  <si>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</si>
  <si>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</si>
  <si>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</si>
  <si>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</si>
  <si>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</si>
  <si>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</si>
  <si>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</si>
  <si>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</si>
  <si>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</si>
  <si>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</si>
  <si>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</si>
  <si>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</si>
  <si>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</si>
  <si>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</si>
  <si>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</si>
  <si>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</si>
  <si>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</si>
  <si>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</si>
  <si>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</si>
  <si>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</si>
  <si>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</si>
  <si>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</si>
  <si>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</si>
  <si>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</si>
  <si>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</si>
  <si>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</si>
  <si>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</si>
  <si>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</si>
  <si>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</si>
  <si>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</si>
  <si>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</si>
  <si>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</si>
  <si>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</si>
  <si>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</si>
  <si>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</si>
  <si>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</si>
  <si>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</si>
  <si>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</si>
  <si>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</si>
  <si>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</si>
  <si>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</si>
  <si>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</si>
  <si>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</si>
  <si>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</si>
  <si>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</si>
  <si>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</si>
  <si>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</si>
  <si>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</si>
  <si>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</si>
  <si>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</si>
  <si>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</si>
  <si>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</si>
  <si>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</si>
  <si>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</si>
  <si>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</si>
  <si>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</si>
  <si>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</si>
  <si>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</si>
  <si>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</si>
  <si>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</si>
  <si>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</si>
  <si>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</si>
  <si>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</si>
  <si>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</si>
  <si>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</si>
  <si>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</si>
  <si>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</si>
  <si>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</si>
  <si>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</si>
  <si>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</si>
  <si>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</si>
  <si>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</si>
  <si>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</si>
  <si>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</si>
  <si>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</si>
  <si>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</si>
  <si>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</si>
  <si>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</si>
  <si>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</si>
  <si>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</si>
  <si>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</si>
  <si>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</si>
  <si>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</si>
  <si>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</si>
  <si>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</si>
  <si>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</si>
  <si>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</si>
  <si>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</si>
  <si>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</si>
  <si>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</si>
  <si>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</si>
  <si>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</si>
  <si>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</si>
  <si>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</si>
  <si>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</si>
  <si>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</si>
  <si>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</si>
  <si>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</si>
  <si>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</si>
  <si>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</si>
  <si>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</si>
  <si>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</si>
  <si>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</si>
  <si>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</si>
  <si>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</si>
  <si>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</si>
  <si>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</si>
  <si>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</si>
  <si>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</si>
  <si>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</si>
  <si>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</si>
  <si>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</si>
  <si>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</si>
  <si>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</si>
  <si>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</si>
  <si>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</si>
  <si>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</si>
  <si>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</si>
  <si>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</si>
  <si>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</si>
  <si>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</si>
  <si>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</si>
  <si>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</si>
  <si>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</si>
  <si>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</si>
  <si>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</si>
  <si>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</si>
  <si>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</si>
  <si>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</si>
  <si>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</si>
  <si>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</si>
  <si>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</si>
  <si>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</si>
  <si>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</si>
  <si>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</si>
  <si>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</si>
  <si>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</si>
  <si>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</si>
  <si>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</si>
  <si>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</si>
  <si>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</si>
  <si>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</si>
  <si>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</si>
  <si>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</si>
  <si>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</si>
  <si>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</si>
  <si>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</si>
  <si>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</si>
  <si>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</si>
  <si>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</si>
  <si>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</si>
  <si>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</si>
  <si>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</si>
  <si>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</si>
  <si>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</si>
  <si>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</si>
  <si>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</si>
  <si>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</si>
  <si>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</si>
  <si>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</si>
  <si>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</si>
  <si>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</si>
  <si>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</si>
  <si>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</si>
  <si>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</si>
  <si>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</si>
  <si>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</si>
  <si>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</si>
  <si>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</si>
  <si>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</si>
  <si>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</si>
  <si>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</si>
  <si>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</si>
  <si>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</si>
  <si>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</si>
  <si>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</si>
  <si>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</si>
  <si>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</si>
  <si>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</si>
  <si>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</si>
  <si>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</si>
  <si>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</si>
  <si>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</si>
  <si>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</si>
  <si>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</si>
  <si>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</si>
  <si>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</si>
  <si>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</si>
  <si>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</si>
  <si>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</si>
  <si>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</si>
  <si>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</si>
  <si>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</si>
  <si>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</si>
  <si>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</si>
  <si>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</si>
  <si>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</si>
  <si>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</si>
  <si>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</si>
  <si>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</si>
  <si>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</si>
  <si>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</si>
  <si>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</si>
  <si>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</si>
  <si>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</si>
  <si>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</si>
  <si>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</si>
  <si>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</si>
  <si>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</si>
  <si>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</si>
  <si>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</si>
  <si>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</si>
  <si>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</si>
  <si>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</si>
  <si>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</si>
  <si>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</si>
  <si>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</si>
  <si>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</si>
  <si>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</si>
  <si>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</si>
  <si>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</si>
  <si>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</si>
  <si>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</si>
  <si>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</si>
  <si>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</si>
  <si>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</si>
  <si>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</si>
  <si>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</si>
  <si>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</si>
  <si>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</si>
  <si>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</si>
  <si>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</si>
  <si>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</si>
  <si>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</si>
  <si>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</si>
  <si>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</si>
  <si>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</si>
  <si>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</si>
  <si>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</si>
  <si>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</si>
  <si>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</si>
  <si>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</si>
  <si>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</si>
  <si>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</si>
  <si>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</si>
  <si>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</si>
  <si>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</si>
  <si>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</si>
  <si>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</si>
  <si>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</si>
  <si>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</si>
  <si>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</si>
  <si>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</si>
  <si>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</si>
  <si>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</si>
  <si>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</si>
  <si>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</si>
  <si>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</si>
  <si>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</si>
  <si>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</si>
  <si>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</si>
  <si>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</si>
  <si>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</si>
  <si>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</si>
  <si>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</si>
  <si>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</si>
  <si>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</si>
  <si>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</si>
  <si>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</si>
  <si>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</si>
  <si>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</si>
  <si>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</si>
  <si>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</si>
  <si>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</si>
  <si>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</si>
  <si>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</si>
  <si>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</si>
  <si>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</si>
  <si>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</si>
  <si>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</si>
  <si>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</si>
  <si>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</si>
  <si>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</si>
  <si>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</si>
  <si>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</si>
  <si>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</si>
  <si>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</si>
  <si>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</si>
  <si>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</si>
  <si>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</si>
  <si>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</si>
  <si>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</si>
  <si>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</si>
  <si>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</si>
  <si>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</si>
  <si>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</si>
  <si>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</si>
  <si>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</si>
  <si>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</si>
  <si>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</si>
  <si>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</si>
  <si>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</si>
  <si>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</si>
  <si>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</si>
  <si>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</si>
  <si>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</si>
  <si>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</si>
  <si>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</si>
  <si>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</si>
  <si>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</si>
  <si>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</si>
  <si>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</si>
  <si>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</si>
  <si>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</si>
  <si>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</si>
  <si>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</si>
  <si>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</si>
  <si>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</si>
  <si>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</si>
  <si>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</si>
  <si>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</si>
  <si>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</si>
  <si>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</si>
  <si>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</si>
  <si>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</si>
  <si>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</si>
  <si>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</si>
  <si>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</si>
  <si>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</si>
  <si>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</si>
  <si>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</si>
  <si>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</si>
  <si>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</si>
  <si>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</si>
  <si>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</si>
  <si>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</si>
  <si>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</si>
  <si>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</si>
  <si>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</si>
  <si>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</si>
  <si>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</si>
  <si>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</si>
  <si>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</si>
  <si>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</si>
  <si>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</si>
  <si>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</si>
  <si>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</si>
  <si>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</si>
  <si>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</si>
  <si>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</si>
  <si>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</si>
  <si>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</si>
  <si>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</si>
  <si>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</si>
  <si>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</si>
  <si>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</si>
  <si>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</si>
  <si>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</si>
  <si>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</si>
  <si>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</si>
  <si>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</si>
  <si>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</si>
  <si>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</si>
  <si>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</si>
  <si>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</si>
  <si>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</si>
  <si>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</si>
  <si>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</si>
  <si>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</si>
  <si>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</si>
  <si>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</si>
  <si>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</si>
  <si>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</si>
  <si>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</si>
  <si>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</si>
  <si>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</si>
  <si>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</si>
  <si>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</si>
  <si>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</si>
  <si>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</si>
  <si>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</si>
  <si>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</si>
  <si>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</si>
  <si>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</si>
  <si>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</si>
  <si>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</si>
  <si>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</si>
  <si>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</si>
  <si>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</si>
  <si>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</si>
  <si>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</si>
  <si>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</si>
  <si>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</si>
  <si>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</si>
  <si>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</si>
  <si>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</si>
  <si>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</si>
  <si>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</si>
  <si>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</si>
  <si>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</si>
  <si>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</si>
  <si>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</si>
  <si>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</si>
  <si>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</si>
  <si>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</si>
  <si>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</si>
  <si>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</si>
  <si>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</si>
  <si>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</si>
  <si>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</si>
  <si>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</si>
  <si>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</si>
  <si>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</si>
  <si>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</si>
  <si>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</si>
  <si>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</si>
  <si>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</si>
  <si>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</si>
  <si>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</si>
  <si>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</si>
  <si>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</si>
  <si>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</si>
  <si>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</si>
  <si>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</si>
  <si>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</si>
  <si>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</si>
  <si>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</si>
  <si>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</si>
  <si>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</si>
  <si>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</si>
  <si>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</si>
  <si>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</si>
  <si>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</si>
  <si>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</si>
  <si>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</si>
  <si>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</si>
  <si>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</si>
  <si>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</si>
  <si>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</si>
  <si>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</si>
  <si>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</si>
  <si>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</si>
  <si>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</si>
  <si>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</si>
  <si>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</si>
  <si>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</si>
  <si>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</si>
  <si>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</si>
  <si>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</si>
  <si>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</si>
  <si>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</si>
  <si>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</si>
  <si>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</si>
  <si>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</si>
  <si>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</si>
  <si>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</si>
  <si>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</si>
  <si>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</si>
  <si>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</si>
  <si>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</si>
  <si>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</si>
  <si>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</si>
  <si>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</si>
  <si>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</si>
  <si>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</si>
  <si>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</si>
  <si>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</si>
  <si>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</si>
  <si>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</si>
  <si>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</si>
  <si>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</si>
  <si>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</si>
  <si>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</si>
  <si>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</si>
  <si>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</si>
  <si>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</si>
  <si>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</si>
  <si>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</si>
  <si>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</si>
  <si>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</si>
  <si>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</si>
  <si>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</si>
  <si>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</si>
  <si>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</si>
  <si>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</si>
  <si>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</si>
  <si>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</si>
  <si>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</si>
  <si>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</si>
  <si>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</si>
  <si>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</si>
  <si>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</si>
  <si>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</si>
  <si>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</si>
  <si>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</si>
  <si>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</si>
  <si>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</si>
  <si>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</si>
  <si>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</si>
  <si>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</si>
  <si>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</si>
  <si>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</si>
  <si>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</si>
  <si>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</si>
  <si>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</si>
  <si>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</si>
  <si>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</si>
  <si>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</si>
  <si>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</si>
  <si>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</si>
  <si>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</si>
  <si>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</si>
  <si>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</si>
  <si>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</si>
  <si>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</si>
  <si>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</si>
  <si>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</si>
  <si>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</si>
  <si>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</si>
  <si>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</si>
  <si>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</si>
  <si>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</si>
  <si>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</si>
  <si>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</si>
  <si>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</si>
  <si>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</si>
  <si>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</si>
  <si>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</si>
  <si>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</si>
  <si>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</si>
  <si>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</si>
  <si>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</si>
  <si>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</si>
  <si>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</si>
  <si>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</si>
  <si>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</si>
  <si>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</si>
  <si>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</si>
  <si>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</si>
  <si>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</si>
  <si>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</si>
  <si>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</si>
  <si>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</si>
  <si>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</si>
  <si>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</si>
  <si>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</si>
  <si>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</si>
  <si>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</si>
  <si>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</si>
  <si>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</si>
  <si>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</si>
  <si>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</si>
  <si>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</si>
  <si>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</si>
  <si>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</si>
  <si>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</si>
  <si>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</si>
  <si>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</si>
  <si>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</si>
  <si>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</si>
  <si>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</si>
  <si>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</si>
  <si>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</si>
  <si>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</si>
  <si>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</si>
  <si>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</si>
  <si>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</si>
  <si>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</si>
  <si>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</si>
  <si>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</si>
  <si>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</si>
  <si>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</si>
  <si>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</si>
  <si>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</si>
  <si>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</si>
  <si>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</si>
  <si>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</si>
  <si>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</si>
  <si>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</si>
  <si>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</si>
  <si>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</si>
  <si>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</si>
  <si>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</si>
  <si>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</si>
  <si>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</si>
  <si>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</si>
  <si>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</si>
  <si>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</si>
  <si>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</si>
  <si>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</si>
  <si>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</si>
  <si>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</si>
  <si>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</si>
  <si>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</si>
  <si>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</si>
  <si>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</si>
  <si>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</si>
  <si>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</si>
  <si>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</si>
  <si>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</si>
  <si>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</si>
  <si>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</si>
  <si>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</si>
  <si>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</si>
  <si>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</si>
  <si>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</si>
  <si>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</si>
  <si>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</si>
  <si>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</si>
  <si>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</si>
  <si>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</si>
  <si>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</si>
  <si>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</si>
  <si>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</si>
  <si>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</si>
  <si>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</si>
  <si>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</si>
  <si>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</si>
  <si>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</si>
  <si>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</si>
  <si>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</si>
  <si>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</si>
  <si>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</si>
  <si>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</si>
  <si>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</si>
  <si>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</si>
  <si>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</si>
  <si>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</si>
  <si>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</si>
  <si>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</si>
  <si>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</si>
  <si>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</si>
  <si>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</si>
  <si>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</si>
  <si>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</si>
  <si>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</si>
  <si>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</si>
  <si>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</si>
  <si>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</si>
  <si>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</si>
  <si>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</si>
  <si>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</si>
  <si>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</si>
  <si>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</si>
  <si>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</si>
  <si>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</si>
  <si>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</si>
  <si>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</si>
  <si>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</si>
  <si>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</si>
  <si>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</si>
  <si>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</si>
  <si>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</si>
  <si>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</si>
  <si>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</si>
  <si>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</si>
  <si>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</si>
  <si>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</si>
  <si>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</si>
  <si>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</si>
  <si>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</si>
  <si>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</si>
  <si>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</si>
  <si>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</si>
  <si>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</si>
  <si>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</si>
  <si>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</si>
  <si>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</si>
  <si>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</si>
  <si>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</si>
  <si>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</si>
  <si>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</si>
  <si>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</si>
  <si>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</si>
  <si>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</si>
  <si>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</si>
  <si>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</si>
  <si>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</si>
  <si>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</si>
  <si>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</si>
  <si>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</si>
  <si>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</si>
  <si>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</si>
  <si>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</si>
  <si>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</si>
  <si>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</si>
  <si>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</si>
  <si>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</si>
  <si>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</si>
  <si>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</si>
  <si>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</si>
  <si>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</si>
  <si>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</si>
  <si>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</si>
  <si>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</si>
  <si>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</si>
  <si>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</si>
  <si>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</si>
  <si>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</si>
  <si>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</si>
  <si>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</si>
  <si>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</si>
  <si>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</si>
  <si>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</si>
  <si>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</si>
  <si>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</si>
  <si>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</si>
  <si>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</si>
  <si>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</si>
  <si>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</si>
  <si>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</si>
  <si>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</si>
  <si>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</si>
  <si>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</si>
  <si>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</si>
  <si>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</si>
  <si>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</si>
  <si>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</si>
  <si>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</si>
  <si>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</si>
  <si>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</si>
  <si>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</si>
  <si>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</si>
  <si>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</si>
  <si>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</si>
  <si>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</si>
  <si>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</si>
  <si>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</si>
  <si>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</si>
  <si>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</si>
  <si>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</si>
  <si>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</si>
  <si>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</si>
  <si>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</si>
  <si>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</si>
  <si>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</si>
  <si>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</si>
  <si>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</si>
  <si>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</si>
  <si>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</si>
  <si>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</si>
  <si>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</si>
  <si>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</si>
  <si>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</si>
  <si>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</si>
  <si>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</si>
  <si>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</si>
  <si>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</si>
  <si>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</si>
  <si>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</si>
  <si>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</si>
  <si>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</si>
  <si>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</si>
  <si>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</si>
  <si>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</si>
  <si>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</si>
  <si>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</si>
  <si>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</si>
  <si>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</si>
  <si>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</si>
  <si>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</si>
  <si>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</si>
  <si>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</si>
  <si>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</si>
  <si>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</si>
  <si>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</si>
  <si>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</si>
  <si>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</si>
  <si>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</si>
  <si>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</si>
  <si>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</si>
  <si>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</si>
  <si>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</si>
  <si>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</si>
  <si>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</si>
  <si>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</si>
  <si>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</si>
  <si>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</si>
  <si>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</si>
  <si>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</si>
  <si>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</si>
  <si>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</si>
  <si>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</si>
  <si>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</si>
  <si>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</si>
  <si>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</si>
  <si>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</si>
  <si>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</si>
  <si>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</si>
  <si>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</si>
  <si>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</si>
  <si>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</si>
  <si>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</si>
  <si>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</si>
  <si>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</si>
  <si>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</si>
  <si>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</si>
  <si>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</si>
  <si>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</si>
  <si>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</si>
  <si>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</si>
  <si>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</si>
  <si>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</si>
  <si>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</si>
  <si>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</si>
  <si>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</si>
  <si>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</si>
  <si>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</si>
  <si>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</si>
  <si>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</si>
  <si>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</si>
  <si>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</si>
  <si>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</si>
  <si>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</si>
  <si>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</si>
  <si>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</si>
  <si>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</si>
  <si>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</si>
  <si>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</si>
  <si>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</si>
  <si>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</si>
  <si>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</si>
  <si>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</si>
  <si>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</si>
  <si>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</si>
  <si>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</si>
  <si>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</si>
  <si>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</si>
  <si>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</si>
  <si>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</si>
  <si>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</si>
  <si>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</si>
  <si>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</si>
  <si>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</si>
  <si>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</si>
  <si>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</si>
  <si>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</si>
  <si>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</si>
  <si>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</si>
  <si>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</si>
  <si>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</si>
  <si>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</si>
  <si>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</si>
  <si>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</si>
  <si>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</si>
  <si>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</si>
  <si>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</si>
  <si>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</si>
  <si>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</si>
  <si>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</si>
  <si>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</si>
  <si>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</si>
  <si>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</si>
  <si>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</si>
  <si>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</si>
  <si>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</si>
  <si>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</si>
  <si>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</si>
  <si>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</si>
  <si>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</si>
  <si>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</si>
  <si>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</si>
  <si>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</si>
  <si>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</si>
  <si>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</si>
  <si>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</si>
  <si>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</si>
  <si>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</si>
  <si>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</si>
  <si>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</si>
  <si>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</si>
  <si>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</si>
  <si>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</si>
  <si>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</si>
  <si>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</si>
  <si>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</si>
  <si>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</si>
  <si>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</si>
  <si>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</si>
  <si>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</si>
  <si>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</si>
  <si>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</si>
  <si>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</si>
  <si>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</si>
  <si>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</si>
  <si>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</si>
  <si>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</si>
  <si>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</si>
  <si>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</si>
  <si>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</si>
  <si>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</si>
  <si>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</si>
  <si>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</si>
  <si>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</si>
  <si>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</si>
  <si>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</si>
  <si>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</si>
  <si>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</si>
  <si>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</si>
  <si>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</si>
  <si>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</si>
  <si>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</si>
  <si>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</si>
  <si>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</si>
  <si>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</si>
  <si>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</si>
  <si>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</si>
  <si>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</si>
  <si>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</si>
  <si>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</si>
  <si>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</si>
  <si>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</si>
  <si>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</si>
  <si>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</si>
  <si>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</si>
  <si>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</si>
  <si>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</si>
  <si>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</si>
  <si>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</si>
  <si>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</si>
  <si>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</si>
  <si>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</si>
  <si>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</si>
  <si>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</si>
  <si>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</si>
  <si>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</si>
  <si>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</si>
  <si>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</si>
  <si>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</si>
  <si>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</si>
  <si>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</si>
  <si>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</si>
  <si>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</si>
  <si>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</si>
  <si>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</si>
  <si>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</si>
  <si>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</si>
  <si>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</si>
  <si>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</si>
  <si>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</si>
  <si>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</si>
  <si>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</si>
  <si>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</si>
  <si>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</si>
  <si>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</si>
  <si>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</si>
  <si>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</si>
  <si>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</si>
  <si>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</si>
  <si>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</si>
  <si>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</si>
  <si>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</si>
  <si>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</si>
  <si>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</si>
  <si>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</si>
  <si>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</si>
  <si>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</si>
  <si>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</si>
  <si>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</si>
  <si>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</si>
  <si>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</si>
  <si>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</si>
  <si>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</si>
  <si>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</si>
  <si>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</si>
  <si>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</si>
  <si>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</si>
  <si>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</si>
  <si>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</si>
  <si>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</si>
  <si>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</si>
  <si>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</si>
  <si>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</si>
  <si>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</si>
  <si>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</si>
  <si>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</si>
  <si>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</si>
  <si>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</si>
  <si>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</si>
  <si>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</si>
  <si>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</si>
  <si>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</si>
  <si>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</si>
  <si>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</si>
  <si>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</si>
  <si>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</si>
  <si>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</si>
  <si>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</si>
  <si>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</si>
  <si>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</si>
  <si>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</si>
  <si>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</si>
  <si>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</si>
  <si>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</si>
  <si>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</si>
  <si>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</si>
  <si>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</si>
  <si>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</si>
  <si>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</si>
  <si>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</si>
  <si>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</si>
  <si>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</si>
  <si>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</si>
  <si>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</si>
  <si>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</si>
  <si>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</si>
  <si>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</si>
  <si>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</si>
  <si>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</si>
  <si>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</si>
  <si>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</si>
  <si>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</si>
  <si>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</si>
  <si>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</si>
  <si>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</si>
  <si>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</si>
  <si>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</si>
  <si>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</si>
  <si>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</si>
  <si>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</si>
  <si>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</si>
  <si>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</si>
  <si>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</si>
  <si>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</si>
  <si>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</si>
  <si>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</si>
  <si>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</si>
  <si>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</si>
  <si>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</si>
  <si>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</si>
  <si>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</si>
  <si>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</si>
  <si>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</si>
  <si>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</si>
  <si>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</si>
  <si>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</si>
  <si>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</si>
  <si>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</si>
  <si>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</si>
  <si>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</si>
  <si>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</si>
  <si>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</si>
  <si>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</si>
  <si>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</si>
  <si>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</si>
  <si>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</si>
  <si>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</si>
  <si>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</si>
  <si>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</si>
  <si>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</si>
  <si>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</si>
  <si>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</si>
  <si>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</si>
  <si>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</si>
  <si>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</si>
  <si>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</si>
  <si>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</si>
  <si>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</si>
  <si>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</si>
  <si>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</si>
  <si>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</si>
  <si>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</si>
  <si>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</si>
  <si>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</si>
  <si>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</si>
  <si>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</si>
  <si>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</si>
  <si>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</si>
  <si>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</si>
  <si>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</si>
  <si>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</si>
  <si>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</si>
  <si>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</si>
  <si>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</si>
  <si>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</si>
  <si>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</si>
  <si>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</si>
  <si>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</si>
  <si>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</si>
  <si>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</si>
  <si>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</si>
  <si>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</si>
  <si>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</si>
  <si>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</si>
  <si>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</si>
  <si>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</si>
  <si>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</si>
  <si>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</si>
  <si>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</si>
  <si>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</si>
  <si>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</si>
  <si>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</si>
  <si>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</si>
  <si>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</si>
  <si>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</si>
  <si>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</si>
  <si>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</si>
  <si>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</si>
  <si>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</si>
  <si>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</si>
  <si>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</si>
  <si>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</si>
  <si>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</si>
  <si>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</si>
  <si>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</si>
  <si>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</si>
  <si>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</si>
  <si>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</si>
  <si>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</si>
  <si>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</si>
  <si>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</si>
  <si>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</si>
  <si>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</si>
  <si>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</si>
  <si>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</si>
  <si>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</si>
  <si>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</si>
  <si>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</si>
  <si>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</si>
  <si>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</si>
  <si>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</si>
  <si>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</si>
  <si>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</si>
  <si>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</si>
  <si>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</si>
  <si>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</si>
  <si>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</si>
  <si>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</si>
  <si>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</si>
  <si>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</si>
  <si>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</si>
  <si>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</si>
  <si>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</si>
  <si>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</si>
  <si>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</si>
  <si>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</si>
  <si>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</si>
  <si>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</si>
  <si>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</si>
  <si>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</si>
  <si>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</si>
  <si>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</si>
  <si>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</si>
  <si>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</si>
  <si>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</si>
  <si>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</si>
  <si>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</si>
  <si>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</si>
  <si>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</si>
  <si>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</si>
  <si>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</si>
  <si>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</si>
  <si>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</si>
  <si>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</si>
  <si>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</si>
  <si>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</si>
  <si>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</si>
  <si>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</si>
  <si>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</si>
  <si>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</si>
  <si>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</si>
  <si>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</si>
  <si>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</si>
  <si>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</si>
  <si>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</si>
  <si>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</si>
  <si>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</si>
  <si>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</si>
  <si>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</si>
  <si>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</si>
  <si>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</si>
  <si>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</si>
  <si>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</si>
  <si>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</si>
  <si>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</si>
  <si>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</si>
  <si>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</si>
  <si>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</si>
  <si>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</si>
  <si>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</si>
  <si>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</si>
  <si>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</si>
  <si>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</si>
  <si>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</si>
  <si>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</si>
  <si>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</si>
  <si>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</si>
  <si>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</si>
  <si>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</si>
  <si>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</si>
  <si>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</si>
  <si>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</si>
  <si>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</si>
  <si>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</si>
  <si>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</si>
  <si>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</si>
  <si>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</si>
  <si>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</si>
  <si>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</si>
  <si>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</si>
  <si>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</si>
  <si>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</si>
  <si>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</si>
  <si>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</si>
  <si>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</si>
  <si>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</si>
  <si>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</si>
  <si>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</si>
  <si>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</si>
  <si>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</si>
  <si>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</si>
  <si>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</si>
  <si>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</si>
  <si>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</si>
  <si>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</si>
  <si>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</si>
  <si>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</si>
  <si>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</si>
  <si>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</si>
  <si>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</si>
  <si>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</si>
  <si>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</si>
  <si>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</si>
  <si>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</si>
  <si>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</si>
  <si>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</si>
  <si>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</si>
  <si>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</si>
  <si>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</si>
  <si>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</si>
  <si>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</si>
  <si>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</si>
  <si>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</si>
  <si>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</si>
  <si>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</si>
  <si>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</si>
  <si>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</si>
  <si>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</si>
  <si>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</si>
  <si>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</si>
  <si>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</si>
  <si>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</si>
  <si>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</si>
  <si>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</si>
  <si>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</si>
  <si>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</si>
  <si>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</si>
  <si>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</si>
  <si>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</si>
  <si>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</si>
  <si>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</si>
  <si>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</si>
  <si>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</si>
  <si>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</si>
  <si>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</si>
  <si>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</si>
  <si>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</si>
  <si>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</si>
  <si>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</si>
  <si>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</si>
  <si>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</si>
  <si>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</si>
  <si>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</si>
  <si>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</si>
  <si>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</si>
  <si>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</si>
  <si>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</si>
  <si>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</si>
  <si>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</si>
  <si>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</si>
  <si>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</si>
  <si>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</si>
  <si>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</si>
  <si>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</si>
  <si>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</si>
  <si>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</si>
  <si>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</si>
  <si>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</si>
  <si>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</si>
  <si>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</si>
  <si>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</si>
  <si>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</si>
  <si>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</si>
  <si>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</si>
  <si>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</si>
  <si>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</si>
  <si>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</si>
  <si>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</si>
  <si>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</si>
  <si>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</si>
  <si>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</si>
  <si>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</si>
  <si>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</si>
  <si>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</si>
  <si>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</si>
  <si>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</si>
  <si>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</si>
  <si>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</si>
  <si>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</si>
  <si>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</si>
  <si>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</si>
  <si>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</si>
  <si>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</si>
  <si>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</si>
  <si>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</si>
  <si>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</si>
  <si>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</si>
  <si>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</si>
  <si>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</si>
  <si>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</si>
  <si>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</si>
  <si>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</si>
  <si>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</si>
  <si>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</si>
  <si>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</si>
  <si>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</si>
  <si>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</si>
  <si>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</si>
  <si>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</si>
  <si>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</si>
  <si>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</si>
  <si>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</si>
  <si>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</si>
  <si>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</si>
  <si>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</si>
  <si>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</si>
  <si>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</si>
  <si>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</si>
  <si>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</si>
  <si>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</si>
  <si>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</si>
  <si>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</si>
  <si>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</si>
  <si>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</si>
  <si>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</si>
  <si>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</si>
  <si>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</si>
  <si>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</si>
  <si>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</si>
  <si>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</si>
  <si>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</si>
  <si>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</si>
  <si>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</si>
  <si>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</si>
  <si>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</si>
  <si>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</si>
  <si>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</si>
  <si>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</si>
  <si>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</si>
  <si>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</si>
  <si>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</si>
  <si>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</si>
  <si>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</si>
  <si>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</si>
  <si>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</si>
  <si>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</si>
  <si>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</si>
  <si>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</si>
  <si>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</si>
  <si>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</si>
  <si>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</si>
  <si>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</si>
  <si>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</si>
  <si>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</si>
  <si>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</si>
  <si>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</si>
  <si>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</si>
  <si>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</si>
  <si>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</si>
  <si>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</si>
  <si>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</si>
  <si>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</si>
  <si>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</si>
  <si>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</si>
  <si>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</si>
  <si>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</si>
  <si>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</si>
  <si>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</si>
  <si>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</si>
  <si>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</si>
  <si>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</si>
  <si>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</si>
  <si>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</si>
  <si>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</si>
  <si>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</si>
  <si>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</si>
  <si>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</si>
  <si>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</si>
  <si>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</si>
  <si>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</si>
  <si>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</si>
  <si>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</si>
  <si>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</si>
  <si>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</si>
  <si>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</si>
  <si>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</si>
  <si>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</si>
  <si>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</si>
  <si>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</si>
  <si>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</si>
  <si>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</si>
  <si>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</si>
  <si>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</si>
  <si>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</si>
  <si>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</si>
  <si>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</si>
  <si>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</si>
  <si>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</si>
  <si>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</si>
  <si>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</si>
  <si>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</si>
  <si>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</si>
  <si>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</si>
  <si>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</si>
  <si>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</si>
  <si>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</si>
  <si>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</si>
  <si>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</si>
  <si>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</si>
  <si>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</si>
  <si>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</si>
  <si>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</si>
  <si>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</si>
  <si>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</si>
  <si>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</si>
  <si>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</si>
  <si>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</si>
  <si>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</si>
  <si>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</si>
  <si>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</si>
  <si>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</si>
  <si>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</si>
  <si>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</si>
  <si>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</si>
  <si>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</si>
  <si>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</si>
  <si>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</si>
  <si>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</si>
  <si>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</si>
  <si>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</si>
  <si>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</si>
  <si>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</si>
  <si>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</si>
  <si>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</si>
  <si>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</si>
  <si>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</si>
  <si>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</si>
  <si>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</si>
  <si>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</si>
  <si>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</si>
  <si>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</si>
  <si>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</si>
  <si>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</si>
  <si>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</si>
  <si>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</si>
  <si>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</si>
  <si>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</si>
  <si>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</si>
  <si>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</si>
  <si>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</si>
  <si>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</si>
  <si>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</si>
  <si>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</si>
  <si>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</si>
  <si>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</si>
  <si>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</si>
  <si>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</si>
  <si>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</si>
  <si>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</si>
  <si>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</si>
  <si>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</si>
  <si>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</si>
  <si>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</si>
  <si>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</si>
  <si>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</si>
  <si>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</si>
  <si>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</si>
  <si>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</si>
  <si>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</si>
  <si>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</si>
  <si>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</si>
  <si>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</si>
  <si>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</si>
  <si>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</si>
  <si>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</si>
  <si>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</si>
  <si>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</si>
  <si>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</si>
  <si>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</si>
  <si>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</si>
  <si>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</si>
  <si>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</si>
  <si>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</si>
  <si>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</si>
  <si>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</si>
  <si>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</si>
  <si>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</si>
  <si>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</si>
  <si>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</si>
  <si>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</si>
  <si>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</si>
  <si>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</si>
  <si>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</si>
  <si>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</si>
  <si>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</si>
  <si>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</si>
  <si>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</si>
  <si>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</si>
  <si>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</si>
  <si>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</si>
  <si>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</si>
  <si>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</si>
  <si>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</si>
  <si>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</si>
  <si>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</si>
  <si>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</si>
  <si>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</si>
  <si>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</si>
  <si>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</si>
  <si>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</si>
  <si>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</si>
  <si>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</si>
  <si>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</si>
  <si>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</si>
  <si>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</si>
  <si>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</si>
  <si>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</si>
  <si>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</si>
  <si>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</si>
  <si>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</si>
  <si>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</si>
  <si>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</si>
  <si>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</si>
  <si>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</si>
  <si>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</si>
  <si>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</si>
  <si>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</si>
  <si>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</si>
  <si>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</si>
  <si>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</si>
  <si>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</si>
  <si>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</si>
  <si>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</si>
  <si>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</si>
  <si>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</si>
  <si>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</si>
  <si>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</si>
  <si>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</si>
  <si>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</si>
  <si>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</si>
  <si>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</si>
  <si>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</si>
  <si>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</si>
  <si>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</si>
  <si>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</si>
  <si>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</si>
  <si>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</si>
  <si>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</si>
  <si>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</si>
  <si>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</si>
  <si>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</si>
  <si>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</si>
  <si>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</si>
  <si>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</si>
  <si>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</si>
  <si>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</si>
  <si>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</si>
  <si>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</si>
  <si>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</si>
  <si>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</si>
  <si>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</si>
  <si>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</si>
  <si>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</si>
  <si>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</si>
  <si>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</si>
  <si>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</si>
  <si>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</si>
  <si>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</si>
  <si>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</si>
  <si>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</si>
  <si>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</si>
  <si>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</si>
  <si>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</si>
  <si>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</si>
  <si>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</si>
  <si>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</si>
  <si>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</si>
  <si>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</si>
  <si>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</si>
  <si>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</si>
  <si>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</si>
  <si>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</si>
  <si>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</si>
  <si>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</si>
  <si>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</si>
  <si>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</si>
  <si>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</si>
  <si>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</si>
  <si>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</si>
  <si>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</si>
  <si>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</si>
  <si>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</si>
  <si>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</si>
  <si>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</si>
  <si>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</si>
  <si>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</si>
  <si>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</si>
  <si>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</si>
  <si>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</si>
  <si>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</si>
  <si>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</si>
  <si>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</si>
  <si>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</si>
  <si>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</si>
  <si>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</si>
  <si>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</si>
  <si>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</si>
  <si>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</si>
  <si>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</si>
  <si>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</si>
  <si>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</si>
  <si>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</si>
  <si>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</si>
  <si>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</si>
  <si>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</si>
  <si>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</si>
  <si>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</si>
  <si>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</si>
  <si>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</si>
  <si>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</si>
  <si>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</si>
  <si>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</si>
  <si>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</si>
  <si>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</si>
  <si>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</si>
  <si>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</si>
  <si>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</si>
  <si>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</si>
  <si>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</si>
  <si>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</si>
  <si>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</si>
  <si>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</si>
  <si>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</si>
  <si>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</si>
  <si>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</si>
  <si>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</si>
  <si>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</si>
  <si>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</si>
  <si>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</si>
  <si>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</si>
  <si>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</si>
  <si>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</si>
  <si>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</si>
  <si>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</si>
  <si>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</si>
  <si>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</si>
  <si>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</si>
  <si>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</si>
  <si>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</si>
  <si>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</si>
  <si>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</si>
  <si>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</si>
  <si>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</si>
  <si>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</si>
  <si>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</si>
  <si>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</si>
  <si>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</si>
  <si>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</si>
  <si>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</si>
  <si>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</si>
  <si>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</si>
  <si>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</si>
  <si>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</si>
  <si>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</si>
  <si>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</si>
  <si>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</si>
  <si>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</si>
  <si>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</si>
  <si>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</si>
  <si>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</si>
  <si>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</si>
  <si>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</si>
  <si>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</si>
  <si>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</si>
  <si>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</si>
  <si>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</si>
  <si>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</si>
  <si>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</si>
  <si>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</si>
  <si>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</si>
  <si>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</si>
  <si>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</si>
  <si>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</si>
  <si>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</si>
  <si>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</si>
  <si>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</si>
  <si>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</si>
  <si>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</si>
  <si>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</si>
  <si>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</si>
  <si>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</si>
  <si>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</si>
  <si>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</si>
  <si>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</si>
  <si>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</si>
  <si>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</si>
  <si>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</si>
  <si>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</si>
  <si>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</si>
  <si>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</si>
  <si>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</si>
  <si>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</si>
  <si>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</si>
  <si>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</si>
  <si>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</si>
  <si>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</si>
  <si>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</si>
  <si>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</si>
  <si>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</si>
  <si>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</si>
  <si>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</si>
  <si>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</si>
  <si>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</si>
  <si>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</si>
  <si>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</si>
  <si>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</si>
  <si>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</si>
  <si>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</si>
  <si>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</si>
  <si>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</si>
  <si>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</si>
  <si>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</si>
  <si>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</si>
  <si>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</si>
  <si>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</si>
  <si>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</si>
  <si>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</si>
  <si>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</si>
  <si>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</si>
  <si>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</si>
  <si>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</si>
  <si>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</si>
  <si>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</si>
  <si>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</si>
  <si>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</si>
  <si>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</si>
  <si>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</si>
  <si>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</si>
  <si>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</si>
  <si>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</si>
  <si>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</si>
  <si>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</si>
  <si>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</si>
  <si>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</si>
  <si>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</si>
  <si>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</si>
  <si>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</si>
  <si>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</si>
  <si>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</si>
  <si>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</si>
  <si>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</si>
  <si>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</si>
  <si>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</si>
  <si>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</si>
  <si>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</si>
  <si>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</si>
  <si>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</si>
  <si>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</si>
  <si>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</si>
  <si>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</si>
  <si>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</si>
  <si>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</si>
  <si>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</si>
  <si>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</si>
  <si>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</si>
  <si>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</si>
  <si>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</si>
  <si>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</si>
  <si>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</si>
  <si>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</si>
  <si>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</si>
  <si>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</si>
  <si>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</si>
  <si>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</si>
  <si>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</si>
  <si>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</si>
  <si>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</si>
  <si>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</si>
  <si>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</si>
  <si>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</si>
  <si>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</si>
  <si>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</si>
  <si>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</si>
  <si>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</si>
  <si>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</si>
  <si>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</si>
  <si>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</si>
  <si>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</si>
  <si>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</si>
  <si>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</si>
  <si>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</si>
  <si>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</si>
  <si>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</si>
  <si>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</si>
  <si>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</si>
  <si>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</si>
  <si>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</si>
  <si>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</si>
  <si>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</si>
  <si>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</si>
  <si>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</si>
  <si>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</si>
  <si>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</si>
  <si>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</si>
  <si>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</si>
  <si>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</si>
  <si>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</si>
  <si>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</si>
  <si>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</si>
  <si>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</si>
  <si>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</si>
  <si>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</si>
  <si>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</si>
  <si>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</si>
  <si>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</si>
  <si>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</si>
  <si>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</si>
  <si>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</si>
  <si>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</si>
  <si>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</si>
  <si>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</si>
  <si>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</si>
  <si>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</si>
  <si>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</si>
  <si>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</si>
  <si>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</si>
  <si>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</si>
  <si>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</si>
  <si>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</si>
  <si>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</si>
  <si>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</si>
  <si>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</si>
  <si>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</si>
  <si>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</si>
  <si>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</si>
  <si>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</si>
  <si>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</si>
  <si>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</si>
  <si>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</si>
  <si>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</si>
  <si>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</si>
  <si>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</si>
  <si>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</si>
  <si>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</si>
  <si>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</si>
  <si>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</si>
  <si>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</si>
  <si>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</si>
  <si>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</si>
  <si>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</si>
  <si>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</si>
  <si>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</si>
  <si>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</si>
  <si>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</si>
  <si>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</si>
  <si>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</si>
  <si>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</si>
  <si>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</si>
  <si>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</si>
  <si>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</si>
  <si>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</si>
  <si>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</si>
  <si>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</si>
  <si>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</si>
  <si>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</si>
  <si>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</si>
  <si>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</si>
  <si>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</si>
  <si>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</si>
  <si>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</si>
  <si>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</si>
  <si>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</si>
  <si>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</si>
  <si>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</si>
  <si>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</si>
  <si>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</si>
  <si>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</si>
  <si>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</si>
  <si>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</si>
  <si>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</si>
  <si>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</si>
  <si>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</si>
  <si>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</si>
  <si>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</si>
  <si>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</si>
  <si>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</si>
  <si>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</si>
  <si>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</si>
  <si>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</si>
  <si>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</si>
  <si>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</si>
  <si>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</si>
  <si>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</si>
  <si>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</si>
  <si>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</si>
  <si>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</si>
  <si>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</si>
  <si>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</si>
  <si>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</si>
  <si>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</si>
  <si>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</si>
  <si>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</si>
  <si>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</si>
  <si>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</si>
  <si>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</si>
  <si>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</si>
  <si>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</si>
  <si>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</si>
  <si>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</si>
  <si>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</si>
  <si>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</si>
  <si>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</si>
  <si>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</si>
  <si>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</si>
  <si>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</si>
  <si>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</si>
  <si>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</si>
  <si>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</si>
  <si>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</si>
  <si>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</si>
  <si>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</si>
  <si>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</si>
  <si>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</si>
  <si>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</si>
  <si>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</si>
  <si>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</si>
  <si>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</si>
  <si>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</si>
  <si>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</si>
  <si>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</si>
  <si>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</si>
  <si>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</si>
  <si>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</si>
  <si>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</si>
  <si>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</si>
  <si>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</si>
  <si>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</si>
  <si>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</si>
  <si>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</si>
  <si>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</si>
  <si>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</si>
  <si>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</si>
  <si>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</si>
  <si>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</si>
  <si>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</si>
  <si>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</si>
  <si>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</si>
  <si>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</si>
  <si>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</si>
  <si>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</si>
  <si>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</si>
  <si>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</si>
  <si>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</si>
  <si>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</si>
  <si>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</si>
  <si>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</si>
  <si>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</si>
  <si>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</si>
  <si>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</si>
  <si>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</si>
  <si>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</si>
  <si>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</si>
  <si>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</si>
  <si>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</si>
  <si>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</si>
  <si>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</si>
  <si>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</si>
  <si>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</si>
  <si>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</si>
  <si>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</si>
  <si>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</si>
  <si>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</si>
  <si>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</si>
  <si>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</si>
  <si>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</si>
  <si>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</si>
  <si>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</si>
  <si>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</si>
  <si>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</si>
  <si>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</si>
  <si>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</si>
  <si>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</si>
  <si>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</si>
  <si>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</si>
  <si>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</si>
  <si>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</si>
  <si>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</si>
  <si>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</si>
  <si>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</si>
  <si>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</si>
  <si>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</si>
  <si>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</si>
  <si>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</si>
  <si>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</si>
  <si>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</si>
  <si>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</si>
  <si>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</si>
  <si>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</si>
  <si>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</si>
  <si>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</si>
  <si>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</si>
  <si>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</si>
  <si>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</si>
  <si>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</si>
  <si>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</si>
  <si>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</si>
  <si>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</si>
  <si>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</si>
  <si>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</si>
  <si>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</si>
  <si>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</si>
  <si>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</si>
  <si>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</si>
  <si>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</si>
  <si>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</si>
  <si>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</si>
  <si>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</si>
  <si>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</si>
  <si>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</si>
  <si>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</si>
  <si>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</si>
  <si>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</si>
  <si>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</si>
  <si>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</si>
  <si>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</si>
  <si>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</si>
  <si>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</si>
  <si>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</si>
  <si>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</si>
  <si>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</si>
  <si>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</si>
  <si>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</si>
  <si>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</si>
  <si>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</si>
  <si>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</si>
  <si>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</si>
  <si>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</si>
  <si>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</si>
  <si>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</si>
  <si>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</si>
  <si>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</si>
  <si>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</si>
  <si>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</si>
  <si>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</si>
  <si>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</si>
  <si>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</si>
  <si>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</si>
  <si>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</si>
  <si>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</si>
  <si>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</si>
  <si>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</si>
  <si>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</si>
  <si>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</si>
  <si>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</si>
  <si>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</si>
  <si>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</si>
  <si>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</si>
  <si>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</si>
  <si>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</si>
  <si>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</si>
  <si>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</si>
  <si>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</si>
  <si>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</si>
  <si>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</si>
  <si>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</si>
  <si>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</si>
  <si>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</si>
  <si>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</si>
  <si>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</si>
  <si>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</si>
  <si>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</si>
  <si>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</si>
  <si>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</si>
  <si>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</si>
  <si>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</si>
  <si>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</si>
  <si>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</si>
  <si>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</si>
  <si>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</si>
  <si>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</si>
  <si>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</si>
  <si>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</si>
  <si>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</si>
  <si>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</si>
  <si>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</si>
  <si>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</si>
  <si>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</si>
  <si>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</si>
  <si>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</si>
  <si>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</si>
  <si>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</si>
  <si>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</si>
  <si>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</si>
  <si>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</si>
  <si>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</si>
  <si>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</si>
  <si>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</si>
  <si>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</si>
  <si>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</si>
  <si>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</si>
  <si>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</si>
  <si>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</si>
  <si>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</si>
  <si>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</si>
  <si>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</si>
  <si>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</si>
  <si>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</si>
  <si>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</si>
  <si>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</si>
  <si>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</si>
  <si>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</si>
  <si>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</si>
  <si>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</si>
  <si>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</si>
  <si>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</si>
  <si>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</si>
  <si>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</si>
  <si>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</si>
  <si>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</si>
  <si>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</si>
  <si>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</si>
  <si>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</si>
  <si>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</si>
  <si>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</si>
  <si>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</si>
  <si>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</si>
  <si>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</si>
  <si>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</si>
  <si>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</si>
  <si>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</si>
  <si>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</si>
  <si>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</si>
  <si>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</si>
  <si>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</si>
  <si>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</si>
  <si>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</si>
  <si>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</si>
  <si>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</si>
  <si>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</si>
  <si>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</si>
  <si>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</si>
  <si>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</si>
  <si>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</si>
  <si>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</si>
  <si>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</si>
  <si>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</si>
  <si>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</si>
  <si>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</si>
  <si>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</si>
  <si>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</si>
  <si>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</si>
  <si>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</si>
  <si>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</si>
  <si>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</si>
  <si>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</si>
  <si>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</si>
  <si>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</si>
  <si>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</si>
  <si>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</si>
  <si>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</si>
  <si>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</si>
  <si>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</si>
  <si>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</si>
  <si>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</si>
  <si>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</si>
  <si>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</si>
  <si>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</si>
  <si>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</si>
  <si>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</si>
  <si>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</si>
  <si>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</si>
  <si>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</si>
  <si>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</si>
  <si>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</si>
  <si>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</si>
  <si>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</si>
  <si>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</si>
  <si>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</si>
  <si>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</si>
  <si>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</si>
  <si>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</si>
  <si>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</si>
  <si>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</si>
  <si>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</si>
  <si>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</si>
  <si>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</si>
  <si>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</si>
  <si>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</si>
  <si>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</si>
  <si>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</si>
  <si>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</si>
  <si>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</si>
  <si>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</si>
  <si>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</si>
  <si>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</si>
  <si>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</si>
  <si>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</si>
  <si>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</si>
  <si>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</si>
  <si>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</si>
  <si>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</si>
  <si>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</si>
  <si>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</si>
  <si>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</si>
  <si>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</si>
  <si>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</si>
  <si>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</si>
  <si>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</si>
  <si>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</si>
  <si>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</si>
  <si>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</si>
  <si>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</si>
  <si>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</si>
  <si>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</si>
  <si>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</si>
  <si>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</si>
  <si>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</si>
  <si>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</si>
  <si>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</si>
  <si>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</si>
  <si>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</si>
  <si>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</si>
  <si>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</si>
  <si>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</si>
  <si>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</si>
  <si>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</si>
  <si>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</si>
  <si>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</si>
  <si>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</si>
  <si>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</si>
  <si>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</si>
  <si>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</si>
  <si>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</si>
  <si>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</si>
  <si>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</si>
  <si>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</si>
  <si>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</si>
  <si>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</si>
  <si>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</si>
  <si>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</si>
  <si>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</si>
  <si>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</si>
  <si>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</si>
  <si>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</si>
  <si>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</si>
  <si>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</si>
  <si>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</si>
  <si>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</si>
  <si>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</si>
  <si>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</si>
  <si>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</si>
  <si>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</si>
  <si>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</si>
  <si>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</si>
  <si>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</si>
  <si>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</si>
  <si>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</si>
  <si>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</si>
  <si>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</si>
  <si>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</si>
  <si>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</si>
  <si>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</si>
  <si>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</si>
  <si>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</si>
  <si>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</si>
  <si>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</si>
  <si>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</si>
  <si>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</si>
  <si>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</si>
  <si>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</si>
  <si>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</si>
  <si>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</si>
  <si>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</si>
  <si>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</si>
  <si>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</si>
  <si>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</si>
  <si>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</si>
  <si>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</si>
  <si>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</si>
  <si>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</si>
  <si>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</si>
  <si>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</si>
  <si>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</si>
  <si>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</si>
  <si>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</si>
  <si>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</si>
  <si>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</si>
  <si>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</si>
  <si>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</si>
  <si>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</si>
  <si>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</si>
  <si>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</si>
  <si>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</si>
  <si>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</si>
  <si>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</si>
  <si>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</si>
  <si>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</si>
  <si>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</si>
  <si>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</si>
  <si>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</si>
  <si>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</si>
  <si>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</si>
  <si>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</si>
  <si>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</si>
  <si>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</si>
  <si>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</si>
  <si>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</si>
  <si>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</si>
  <si>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</si>
  <si>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</si>
  <si>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</si>
  <si>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</si>
  <si>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</si>
  <si>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</si>
  <si>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</si>
  <si>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</si>
  <si>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</si>
  <si>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</si>
  <si>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</si>
  <si>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</si>
  <si>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</si>
  <si>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</si>
  <si>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</si>
  <si>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</si>
  <si>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</si>
  <si>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</si>
  <si>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</si>
  <si>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</si>
  <si>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</si>
  <si>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</si>
  <si>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</si>
  <si>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</si>
  <si>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</si>
  <si>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</si>
  <si>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</si>
  <si>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</si>
  <si>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</si>
  <si>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</si>
  <si>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</si>
  <si>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</si>
  <si>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</si>
  <si>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</si>
  <si>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</si>
  <si>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</si>
  <si>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</si>
  <si>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</si>
  <si>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</si>
  <si>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</si>
  <si>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</si>
  <si>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</si>
  <si>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</si>
  <si>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</si>
  <si>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</si>
  <si>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</si>
  <si>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</si>
  <si>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</si>
  <si>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</si>
  <si>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</si>
  <si>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</si>
  <si>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</si>
  <si>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</si>
  <si>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</si>
  <si>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</si>
  <si>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</si>
  <si>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</si>
  <si>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</si>
  <si>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</si>
  <si>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</si>
  <si>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</si>
  <si>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</si>
  <si>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</si>
  <si>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</si>
  <si>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</si>
  <si>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</si>
  <si>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</si>
  <si>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</si>
  <si>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</si>
  <si>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</si>
  <si>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</si>
  <si>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</si>
  <si>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</si>
  <si>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</si>
  <si>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</si>
  <si>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</si>
  <si>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</si>
  <si>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</si>
  <si>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</si>
  <si>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</si>
  <si>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</si>
  <si>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</si>
  <si>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</si>
  <si>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</si>
  <si>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</si>
  <si>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</si>
  <si>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</si>
  <si>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</si>
  <si>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</si>
  <si>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</si>
  <si>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</si>
  <si>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</si>
  <si>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</si>
  <si>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</si>
  <si>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</si>
  <si>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</si>
  <si>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</si>
  <si>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</si>
  <si>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</si>
  <si>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</si>
  <si>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</si>
  <si>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</si>
  <si>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</si>
  <si>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</si>
  <si>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</si>
  <si>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</si>
  <si>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</si>
  <si>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</si>
  <si>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</si>
  <si>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</si>
  <si>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</si>
  <si>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</si>
  <si>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</si>
  <si>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</si>
  <si>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</si>
  <si>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</si>
  <si>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</si>
  <si>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</si>
  <si>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</si>
  <si>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</si>
  <si>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</si>
  <si>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</si>
  <si>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</si>
  <si>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</si>
  <si>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</si>
  <si>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</si>
  <si>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</si>
  <si>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</si>
  <si>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</si>
  <si>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</si>
  <si>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</si>
  <si>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</si>
  <si>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</si>
  <si>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</si>
  <si>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</si>
  <si>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</si>
  <si>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</si>
  <si>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</si>
  <si>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</si>
  <si>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</si>
  <si>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</si>
  <si>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</si>
  <si>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</si>
  <si>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</si>
  <si>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</si>
  <si>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</si>
  <si>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</si>
  <si>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</si>
  <si>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</si>
  <si>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</si>
  <si>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</si>
  <si>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</si>
  <si>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</si>
  <si>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</si>
  <si>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</si>
  <si>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</si>
  <si>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</si>
  <si>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</si>
  <si>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</si>
  <si>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</si>
  <si>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</si>
  <si>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</si>
  <si>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</si>
  <si>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</si>
  <si>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</si>
  <si>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</si>
  <si>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</si>
  <si>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</si>
  <si>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</si>
  <si>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</si>
  <si>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</si>
  <si>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</si>
  <si>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</si>
  <si>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</si>
  <si>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</si>
  <si>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</si>
  <si>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</si>
  <si>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</si>
  <si>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</si>
  <si>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</si>
  <si>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</si>
  <si>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</si>
  <si>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</si>
  <si>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</si>
  <si>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</si>
  <si>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</si>
  <si>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</si>
  <si>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</si>
  <si>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</si>
  <si>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</si>
  <si>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</si>
  <si>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</si>
  <si>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</si>
  <si>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</si>
  <si>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</si>
  <si>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</si>
  <si>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</si>
  <si>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</si>
  <si>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</si>
  <si>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</si>
  <si>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</si>
  <si>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</si>
  <si>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</si>
  <si>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</si>
  <si>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</si>
  <si>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</si>
  <si>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</si>
  <si>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</si>
  <si>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</si>
  <si>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</si>
  <si>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</si>
  <si>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</si>
  <si>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</si>
  <si>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</si>
  <si>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</si>
  <si>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</si>
  <si>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</si>
  <si>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</si>
  <si>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</si>
  <si>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</si>
  <si>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</si>
  <si>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</si>
  <si>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</si>
  <si>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</si>
  <si>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</si>
  <si>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</si>
  <si>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</si>
  <si>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</si>
  <si>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</si>
  <si>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</si>
  <si>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</si>
  <si>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</si>
  <si>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</si>
  <si>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</si>
  <si>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</si>
  <si>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</si>
  <si>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</si>
  <si>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</si>
  <si>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</si>
  <si>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</si>
  <si>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</si>
  <si>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</si>
  <si>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</si>
  <si>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</si>
  <si>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</si>
  <si>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</si>
  <si>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</si>
  <si>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</si>
  <si>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</si>
  <si>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</si>
  <si>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</si>
  <si>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</si>
  <si>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</si>
  <si>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</si>
  <si>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</si>
  <si>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</si>
  <si>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</si>
  <si>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</si>
  <si>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</si>
  <si>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</si>
  <si>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</si>
  <si>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</si>
  <si>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</si>
  <si>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</si>
  <si>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</si>
  <si>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</si>
  <si>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</si>
  <si>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</si>
  <si>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</si>
  <si>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</si>
  <si>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</si>
  <si>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</si>
  <si>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</si>
  <si>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</si>
  <si>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</si>
  <si>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</si>
  <si>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</si>
  <si>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</si>
  <si>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</si>
  <si>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</si>
  <si>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</si>
  <si>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</si>
  <si>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</si>
  <si>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</si>
  <si>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</si>
  <si>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</si>
  <si>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</si>
  <si>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</si>
  <si>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</si>
  <si>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</si>
  <si>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</si>
  <si>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</si>
  <si>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</si>
  <si>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</si>
  <si>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</si>
  <si>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</si>
  <si>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</si>
  <si>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</si>
  <si>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</si>
  <si>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</si>
  <si>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</si>
  <si>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</si>
  <si>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</si>
  <si>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</si>
  <si>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</si>
  <si>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</si>
  <si>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</si>
  <si>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</si>
  <si>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</si>
  <si>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</si>
  <si>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</si>
  <si>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</si>
  <si>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</si>
  <si>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</si>
  <si>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</si>
  <si>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</si>
  <si>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</si>
  <si>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</si>
  <si>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</si>
  <si>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</si>
  <si>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</si>
  <si>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</si>
  <si>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</si>
  <si>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</si>
  <si>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</si>
  <si>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</si>
  <si>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</si>
  <si>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</si>
  <si>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</si>
  <si>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</si>
  <si>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</si>
  <si>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</si>
  <si>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</si>
  <si>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</si>
  <si>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</si>
  <si>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</si>
  <si>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</si>
  <si>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</si>
  <si>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</si>
  <si>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</si>
  <si>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</si>
  <si>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</si>
  <si>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</si>
  <si>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</si>
  <si>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</si>
  <si>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</si>
  <si>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</si>
  <si>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</si>
  <si>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</si>
  <si>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</si>
  <si>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</si>
  <si>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</si>
  <si>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</si>
  <si>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</si>
  <si>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</si>
  <si>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</si>
  <si>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</si>
  <si>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</si>
  <si>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</si>
  <si>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</si>
  <si>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</si>
  <si>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</si>
  <si>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</si>
  <si>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</si>
  <si>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</si>
  <si>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</si>
  <si>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</si>
  <si>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</si>
  <si>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</si>
  <si>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</si>
  <si>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</si>
  <si>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</si>
  <si>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</si>
  <si>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</si>
  <si>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</si>
  <si>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</si>
  <si>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</si>
  <si>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</si>
  <si>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</si>
  <si>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</si>
  <si>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</si>
  <si>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</si>
  <si>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</si>
  <si>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</si>
  <si>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</si>
  <si>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</si>
  <si>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</si>
  <si>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</si>
  <si>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</si>
  <si>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</si>
  <si>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</si>
  <si>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</si>
  <si>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</si>
  <si>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</si>
  <si>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</si>
  <si>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</si>
  <si>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</si>
  <si>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</si>
  <si>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</si>
  <si>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</si>
  <si>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</si>
  <si>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</si>
  <si>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</si>
  <si>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</si>
  <si>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</si>
  <si>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</si>
  <si>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</si>
  <si>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</si>
  <si>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</si>
  <si>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</si>
  <si>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</si>
  <si>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</si>
  <si>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</si>
  <si>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</si>
  <si>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</si>
  <si>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</si>
  <si>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</si>
  <si>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</si>
  <si>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</si>
  <si>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</si>
  <si>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</si>
  <si>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</si>
  <si>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</si>
  <si>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</si>
  <si>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</si>
  <si>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</si>
  <si>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</si>
  <si>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</si>
  <si>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</si>
  <si>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</si>
  <si>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</si>
  <si>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</si>
  <si>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</si>
  <si>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</si>
  <si>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</si>
  <si>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</si>
  <si>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</si>
  <si>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</si>
  <si>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</si>
  <si>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</si>
  <si>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</si>
  <si>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</si>
  <si>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</si>
  <si>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</si>
  <si>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</si>
  <si>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</si>
  <si>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</si>
  <si>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</si>
  <si>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</si>
  <si>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</si>
  <si>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</si>
  <si>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</si>
  <si>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</si>
  <si>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</si>
  <si>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</si>
  <si>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</si>
  <si>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</si>
  <si>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</si>
  <si>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</si>
  <si>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</si>
  <si>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</si>
  <si>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</si>
  <si>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</si>
  <si>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</si>
  <si>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</si>
  <si>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</si>
  <si>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</si>
  <si>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</si>
  <si>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</si>
  <si>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</si>
  <si>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</si>
  <si>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</si>
  <si>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</si>
  <si>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</si>
  <si>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</si>
  <si>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</si>
  <si>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</si>
  <si>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</si>
  <si>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</si>
  <si>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</si>
  <si>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</si>
  <si>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</si>
  <si>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</si>
  <si>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</si>
  <si>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</si>
  <si>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</si>
  <si>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</si>
  <si>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</si>
  <si>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</si>
  <si>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</si>
  <si>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</si>
  <si>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</si>
  <si>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</si>
  <si>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</si>
  <si>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</si>
  <si>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</si>
  <si>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</si>
  <si>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</si>
  <si>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</si>
  <si>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</si>
  <si>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</si>
  <si>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</si>
  <si>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</si>
  <si>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</si>
  <si>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</si>
  <si>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</si>
  <si>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</si>
  <si>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</si>
  <si>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</si>
  <si>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</si>
  <si>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</si>
  <si>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</si>
  <si>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</si>
  <si>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</si>
  <si>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</si>
  <si>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</si>
  <si>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</si>
  <si>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</si>
  <si>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</si>
  <si>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</si>
  <si>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</si>
  <si>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</si>
  <si>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</si>
  <si>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</si>
  <si>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</si>
  <si>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</si>
  <si>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</si>
  <si>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</si>
  <si>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</si>
  <si>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</si>
  <si>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</si>
  <si>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</si>
  <si>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</si>
  <si>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</si>
  <si>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</si>
  <si>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</si>
  <si>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</si>
  <si>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</si>
  <si>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</si>
  <si>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</si>
  <si>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</si>
  <si>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</si>
  <si>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</si>
  <si>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</si>
  <si>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</si>
  <si>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</si>
  <si>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</si>
  <si>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</si>
  <si>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</si>
  <si>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</si>
  <si>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</si>
  <si>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</si>
  <si>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</si>
  <si>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</si>
  <si>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</si>
  <si>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</si>
  <si>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</si>
  <si>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</si>
  <si>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</si>
  <si>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</si>
  <si>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</si>
  <si>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</si>
  <si>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</si>
  <si>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</si>
  <si>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</si>
  <si>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</si>
  <si>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</si>
  <si>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</si>
  <si>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</si>
  <si>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</si>
  <si>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</si>
  <si>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</si>
  <si>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</si>
  <si>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</si>
  <si>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</si>
  <si>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</si>
  <si>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</si>
  <si>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</si>
  <si>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</si>
  <si>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</si>
  <si>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</si>
  <si>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</si>
  <si>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</si>
  <si>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</si>
  <si>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</si>
  <si>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</si>
  <si>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</si>
  <si>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</si>
  <si>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</si>
  <si>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</si>
  <si>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</si>
  <si>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</si>
  <si>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</si>
  <si>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</si>
  <si>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</si>
  <si>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</si>
  <si>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</si>
  <si>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</si>
  <si>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</si>
  <si>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</si>
  <si>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</si>
  <si>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</si>
  <si>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</si>
  <si>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</si>
  <si>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</si>
  <si>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</si>
  <si>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</si>
  <si>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</si>
  <si>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</si>
  <si>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</si>
  <si>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</si>
  <si>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</si>
  <si>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</si>
  <si>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</si>
  <si>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</si>
  <si>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</si>
  <si>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</si>
  <si>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</si>
  <si>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</si>
  <si>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</si>
  <si>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</si>
  <si>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</si>
  <si>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</si>
  <si>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</si>
  <si>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</si>
  <si>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</si>
  <si>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</si>
  <si>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</si>
  <si>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</si>
  <si>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</si>
  <si>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</si>
  <si>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</si>
  <si>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</si>
  <si>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</si>
  <si>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</si>
  <si>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</si>
  <si>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</si>
  <si>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</si>
  <si>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</si>
  <si>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</si>
  <si>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</si>
  <si>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</si>
  <si>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</si>
  <si>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</si>
  <si>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</si>
  <si>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</si>
  <si>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</si>
  <si>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</si>
  <si>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</si>
  <si>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</si>
  <si>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</si>
  <si>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</si>
  <si>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</si>
  <si>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</si>
  <si>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</si>
  <si>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</si>
  <si>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</si>
  <si>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</si>
  <si>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</si>
  <si>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</si>
  <si>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</si>
  <si>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</si>
  <si>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</si>
  <si>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</si>
  <si>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</si>
  <si>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</si>
  <si>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</si>
  <si>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</si>
  <si>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</si>
  <si>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</si>
  <si>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</si>
  <si>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</si>
  <si>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</si>
  <si>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</si>
  <si>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</si>
  <si>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</si>
  <si>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</si>
  <si>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</si>
  <si>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</si>
  <si>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</si>
  <si>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</si>
  <si>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</si>
  <si>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</si>
  <si>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</si>
  <si>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</si>
  <si>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</si>
  <si>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</si>
  <si>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</si>
  <si>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</si>
  <si>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</si>
  <si>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</si>
  <si>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</si>
  <si>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</si>
  <si>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</si>
  <si>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</si>
  <si>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</si>
  <si>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</si>
  <si>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</si>
  <si>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</si>
  <si>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</si>
  <si>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</si>
  <si>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</si>
  <si>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</si>
  <si>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</si>
  <si>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</si>
  <si>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</si>
  <si>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</si>
  <si>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</si>
  <si>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</si>
  <si>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</si>
  <si>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</si>
  <si>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</si>
  <si>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</si>
  <si>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</si>
  <si>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</si>
  <si>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</si>
  <si>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</si>
  <si>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</si>
  <si>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</si>
  <si>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</si>
  <si>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</si>
  <si>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</si>
  <si>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</si>
  <si>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</si>
  <si>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</si>
  <si>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</si>
  <si>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</si>
  <si>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</si>
  <si>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</si>
  <si>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</si>
  <si>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</si>
  <si>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</si>
  <si>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</si>
  <si>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</si>
  <si>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</si>
  <si>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</si>
  <si>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</si>
  <si>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</si>
  <si>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</si>
  <si>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</si>
  <si>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</si>
  <si>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</si>
  <si>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</si>
  <si>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</si>
  <si>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</si>
  <si>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</si>
  <si>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</si>
  <si>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</si>
  <si>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</si>
  <si>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</si>
  <si>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</si>
  <si>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</si>
  <si>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</si>
  <si>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</si>
  <si>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</si>
  <si>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</si>
  <si>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</si>
  <si>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</si>
  <si>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</si>
  <si>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</si>
  <si>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</si>
  <si>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</si>
  <si>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</si>
  <si>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</si>
  <si>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</si>
  <si>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</si>
  <si>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</si>
  <si>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</si>
  <si>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</si>
  <si>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</si>
  <si>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</si>
  <si>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</si>
  <si>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</si>
  <si>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</si>
  <si>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</si>
  <si>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</si>
  <si>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</si>
  <si>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</si>
  <si>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</si>
  <si>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</si>
  <si>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</si>
  <si>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</si>
  <si>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</si>
  <si>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</si>
  <si>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</si>
  <si>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</si>
  <si>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</si>
  <si>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</si>
  <si>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</si>
  <si>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</si>
  <si>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</si>
  <si>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</si>
  <si>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</si>
  <si>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</si>
  <si>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</si>
  <si>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</si>
  <si>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</si>
  <si>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</si>
  <si>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</si>
  <si>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</si>
  <si>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</si>
  <si>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</si>
  <si>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</si>
  <si>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</si>
  <si>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</si>
  <si>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</si>
  <si>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</si>
  <si>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</si>
  <si>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</si>
  <si>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</si>
  <si>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</si>
  <si>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</si>
  <si>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</si>
  <si>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</si>
  <si>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</si>
  <si>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</si>
  <si>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</si>
  <si>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</si>
  <si>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</si>
  <si>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</si>
  <si>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</si>
  <si>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</si>
  <si>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</si>
  <si>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</si>
  <si>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</si>
  <si>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</si>
  <si>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</si>
  <si>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</si>
  <si>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</si>
  <si>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</si>
  <si>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</si>
  <si>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</si>
  <si>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</si>
  <si>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</si>
  <si>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</si>
  <si>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</si>
  <si>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</si>
  <si>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</si>
  <si>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</si>
  <si>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</si>
  <si>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</si>
  <si>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</si>
  <si>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</si>
  <si>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</si>
  <si>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</si>
  <si>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</si>
  <si>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</si>
  <si>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</si>
  <si>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</si>
  <si>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</si>
  <si>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</si>
  <si>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</si>
  <si>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</si>
  <si>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</si>
  <si>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</si>
  <si>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</si>
  <si>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</si>
  <si>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</si>
  <si>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</si>
  <si>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</si>
  <si>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</si>
  <si>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</si>
  <si>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</si>
  <si>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</si>
  <si>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</si>
  <si>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</si>
  <si>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</si>
  <si>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</si>
  <si>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</si>
  <si>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</si>
  <si>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</si>
  <si>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</si>
  <si>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</si>
  <si>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</si>
  <si>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</si>
  <si>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</si>
  <si>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</si>
  <si>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</si>
  <si>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</si>
  <si>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</si>
  <si>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</si>
  <si>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</si>
  <si>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</si>
  <si>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</si>
  <si>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</si>
  <si>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</si>
  <si>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</si>
  <si>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</si>
  <si>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</si>
  <si>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</si>
  <si>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</si>
  <si>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</si>
  <si>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</si>
  <si>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</si>
  <si>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</si>
  <si>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</si>
  <si>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</si>
  <si>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</si>
  <si>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</si>
  <si>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</si>
  <si>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</si>
  <si>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</si>
  <si>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</si>
  <si>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</si>
  <si>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</si>
  <si>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</si>
  <si>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</si>
  <si>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</si>
  <si>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</si>
  <si>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</si>
  <si>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</si>
  <si>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</si>
  <si>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</si>
  <si>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</si>
  <si>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</si>
  <si>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</si>
  <si>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</si>
  <si>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</si>
  <si>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</si>
  <si>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</si>
  <si>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</si>
  <si>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</si>
  <si>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</si>
  <si>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</si>
  <si>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</si>
  <si>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</si>
  <si>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</si>
  <si>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</si>
  <si>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</si>
  <si>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</si>
  <si>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</si>
  <si>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</si>
  <si>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</si>
  <si>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</si>
  <si>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</si>
  <si>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</si>
  <si>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</si>
  <si>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</si>
  <si>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</si>
  <si>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</si>
  <si>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</si>
  <si>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</si>
  <si>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</si>
  <si>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</si>
  <si>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</si>
  <si>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</si>
  <si>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</si>
  <si>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</si>
  <si>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</si>
  <si>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</si>
  <si>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</si>
  <si>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</si>
  <si>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</si>
  <si>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</si>
  <si>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</si>
  <si>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</si>
  <si>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</si>
  <si>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</si>
  <si>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</si>
  <si>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</si>
  <si>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</si>
  <si>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</si>
  <si>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</si>
  <si>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</si>
  <si>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</si>
  <si>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</si>
  <si>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</si>
  <si>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</si>
  <si>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</si>
  <si>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</si>
  <si>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</si>
  <si>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</si>
  <si>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</si>
  <si>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</si>
  <si>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</si>
  <si>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</si>
  <si>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</si>
  <si>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</si>
  <si>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</si>
  <si>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</si>
  <si>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</si>
  <si>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</si>
  <si>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</si>
  <si>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</si>
  <si>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</si>
  <si>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</si>
  <si>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</si>
  <si>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</si>
  <si>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</si>
  <si>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</si>
  <si>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</si>
  <si>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</si>
  <si>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</si>
  <si>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</si>
  <si>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</si>
  <si>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</si>
  <si>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</si>
  <si>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</si>
  <si>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</si>
  <si>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</si>
  <si>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</si>
  <si>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</si>
  <si>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</si>
  <si>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</si>
  <si>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</si>
  <si>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</si>
  <si>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</si>
  <si>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</si>
  <si>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</si>
  <si>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</si>
  <si>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</si>
  <si>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</si>
  <si>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</si>
  <si>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</si>
  <si>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</si>
  <si>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</si>
  <si>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</si>
  <si>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</si>
  <si>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</si>
  <si>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</si>
  <si>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</si>
  <si>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</si>
  <si>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</si>
  <si>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</si>
  <si>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</si>
  <si>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</si>
  <si>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</si>
  <si>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</si>
  <si>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</si>
  <si>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</si>
  <si>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</si>
  <si>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</si>
  <si>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</si>
  <si>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</si>
  <si>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</si>
  <si>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</si>
  <si>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</si>
  <si>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</si>
  <si>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</si>
  <si>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</si>
  <si>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</si>
  <si>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</si>
  <si>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</si>
  <si>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</si>
  <si>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</si>
  <si>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</si>
  <si>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</si>
  <si>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</si>
  <si>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</si>
  <si>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</si>
  <si>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</si>
  <si>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</si>
  <si>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</si>
  <si>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</si>
  <si>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</si>
  <si>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</si>
  <si>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</si>
  <si>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</si>
  <si>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</si>
  <si>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</si>
  <si>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</si>
  <si>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</si>
  <si>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</si>
  <si>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</si>
  <si>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</si>
  <si>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</si>
  <si>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</si>
  <si>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</si>
  <si>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</si>
  <si>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</si>
  <si>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</si>
  <si>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</si>
  <si>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</si>
  <si>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</si>
  <si>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</si>
  <si>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</si>
  <si>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</si>
  <si>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</si>
  <si>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</si>
  <si>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</si>
  <si>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</si>
  <si>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</si>
  <si>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</si>
  <si>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</si>
  <si>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</si>
  <si>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</si>
  <si>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</si>
  <si>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</si>
  <si>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</si>
  <si>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</si>
  <si>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</si>
  <si>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</si>
  <si>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</si>
  <si>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</si>
  <si>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</si>
  <si>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</si>
  <si>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</si>
  <si>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</si>
  <si>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</si>
  <si>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</si>
  <si>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</si>
  <si>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</si>
  <si>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</si>
  <si>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</si>
  <si>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</si>
  <si>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</si>
  <si>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</si>
  <si>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</si>
  <si>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</si>
  <si>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</si>
  <si>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</si>
  <si>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</si>
  <si>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</si>
  <si>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</si>
  <si>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</si>
  <si>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</si>
  <si>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</si>
  <si>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</si>
  <si>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</si>
  <si>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</si>
  <si>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</si>
  <si>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</si>
  <si>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</si>
  <si>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</si>
  <si>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</si>
  <si>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</si>
  <si>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</si>
  <si>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</si>
  <si>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</si>
  <si>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</si>
  <si>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</si>
  <si>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</si>
  <si>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</si>
  <si>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</si>
  <si>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</si>
  <si>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</si>
  <si>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</si>
  <si>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</si>
  <si>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</si>
  <si>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</si>
  <si>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</si>
  <si>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</si>
  <si>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</si>
  <si>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</si>
  <si>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</si>
  <si>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</si>
  <si>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</si>
  <si>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</si>
  <si>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</si>
  <si>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</si>
  <si>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</si>
  <si>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</si>
  <si>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</si>
  <si>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</si>
  <si>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</si>
  <si>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</si>
  <si>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</si>
  <si>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</si>
  <si>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</si>
  <si>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</si>
  <si>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</si>
  <si>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</si>
  <si>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</si>
  <si>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</si>
  <si>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</si>
  <si>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</si>
  <si>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</si>
  <si>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</si>
  <si>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</si>
  <si>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</si>
  <si>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</si>
  <si>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</si>
  <si>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</si>
  <si>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</si>
  <si>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</si>
  <si>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</si>
  <si>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</si>
  <si>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</si>
  <si>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</si>
  <si>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</si>
  <si>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</si>
  <si>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</si>
  <si>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</si>
  <si>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</si>
  <si>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</si>
  <si>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</si>
  <si>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</si>
  <si>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</si>
  <si>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</si>
  <si>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</si>
  <si>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</si>
  <si>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</si>
  <si>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</si>
  <si>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</si>
  <si>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</si>
  <si>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</si>
  <si>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</si>
  <si>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</si>
  <si>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</si>
  <si>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</si>
  <si>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</si>
  <si>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</si>
  <si>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</si>
  <si>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</si>
  <si>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</si>
  <si>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</si>
  <si>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</si>
  <si>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</si>
  <si>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</si>
  <si>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</si>
  <si>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</si>
  <si>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</si>
  <si>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</si>
  <si>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</si>
  <si>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</si>
  <si>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</si>
  <si>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</si>
  <si>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</si>
  <si>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</si>
  <si>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</si>
  <si>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</si>
  <si>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</si>
  <si>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</si>
  <si>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</si>
  <si>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</si>
  <si>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</si>
  <si>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</si>
  <si>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</si>
  <si>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</si>
  <si>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</si>
  <si>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</si>
  <si>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</si>
  <si>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</si>
  <si>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</si>
  <si>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</si>
  <si>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</si>
  <si>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</si>
  <si>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</si>
  <si>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</si>
  <si>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</si>
  <si>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</si>
  <si>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</si>
  <si>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</si>
  <si>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</si>
  <si>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</si>
  <si>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</si>
  <si>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</si>
  <si>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</si>
  <si>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</si>
  <si>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</si>
  <si>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</si>
  <si>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</si>
  <si>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</si>
  <si>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</si>
  <si>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</si>
  <si>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</si>
  <si>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</si>
  <si>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</si>
  <si>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</si>
  <si>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</si>
  <si>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</si>
  <si>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</si>
  <si>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</si>
  <si>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</si>
  <si>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</si>
  <si>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</si>
  <si>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</si>
  <si>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</si>
  <si>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</si>
  <si>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</si>
  <si>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</si>
  <si>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</si>
  <si>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</si>
  <si>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</si>
  <si>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</si>
  <si>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</si>
  <si>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</si>
  <si>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</si>
  <si>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</si>
  <si>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</si>
  <si>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</si>
  <si>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</si>
  <si>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</si>
  <si>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</si>
  <si>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</si>
  <si>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</si>
  <si>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</si>
  <si>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</si>
  <si>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</si>
  <si>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</si>
  <si>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</si>
  <si>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</si>
  <si>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</si>
  <si>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</si>
  <si>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</si>
  <si>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</si>
  <si>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</si>
  <si>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</si>
  <si>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</si>
  <si>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</si>
  <si>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</si>
  <si>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</si>
  <si>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</si>
  <si>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</si>
  <si>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</si>
  <si>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</si>
  <si>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</si>
  <si>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</si>
  <si>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</si>
  <si>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</si>
  <si>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</si>
  <si>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</si>
  <si>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</si>
  <si>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</si>
  <si>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</si>
  <si>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</si>
  <si>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</si>
  <si>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</si>
  <si>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</si>
  <si>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</si>
  <si>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</si>
  <si>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</si>
  <si>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</si>
  <si>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</si>
  <si>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</si>
  <si>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</si>
  <si>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</si>
  <si>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</si>
  <si>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</si>
  <si>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</si>
  <si>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</si>
  <si>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</si>
  <si>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</si>
  <si>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</si>
  <si>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</si>
  <si>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</si>
  <si>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</si>
  <si>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</si>
  <si>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</si>
  <si>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</si>
  <si>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</si>
  <si>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</si>
  <si>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</si>
  <si>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</si>
  <si>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</si>
  <si>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</si>
  <si>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</si>
  <si>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</si>
  <si>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</si>
  <si>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</si>
  <si>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</si>
  <si>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</si>
  <si>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</si>
  <si>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</si>
  <si>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</si>
  <si>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</si>
  <si>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</si>
  <si>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</si>
  <si>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</si>
  <si>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</si>
  <si>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</si>
  <si>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</si>
  <si>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</si>
  <si>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</si>
  <si>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</si>
  <si>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</si>
  <si>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</si>
  <si>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</si>
  <si>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</si>
  <si>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</si>
  <si>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</si>
  <si>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</si>
  <si>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</si>
  <si>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</si>
  <si>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</si>
  <si>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</si>
  <si>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</si>
  <si>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</si>
  <si>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</si>
  <si>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</si>
  <si>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</si>
  <si>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</si>
  <si>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</si>
  <si>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</si>
  <si>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</si>
  <si>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</si>
  <si>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</si>
  <si>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</si>
  <si>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</si>
  <si>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</si>
  <si>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</si>
  <si>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</si>
  <si>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</si>
  <si>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</si>
  <si>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</si>
  <si>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</si>
  <si>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</si>
  <si>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</si>
  <si>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</si>
  <si>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</si>
  <si>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</si>
  <si>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</si>
  <si>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</si>
  <si>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</si>
  <si>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</si>
  <si>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</si>
  <si>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</si>
  <si>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</si>
  <si>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</si>
  <si>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</si>
  <si>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</si>
  <si>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</si>
  <si>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</si>
  <si>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</si>
  <si>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</si>
  <si>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</si>
  <si>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</si>
  <si>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</si>
  <si>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</si>
  <si>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</si>
  <si>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</si>
  <si>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</si>
  <si>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</si>
  <si>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</si>
  <si>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</si>
  <si>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</si>
  <si>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</si>
  <si>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</si>
  <si>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</si>
  <si>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</si>
  <si>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</si>
  <si>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</si>
  <si>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</si>
  <si>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</si>
  <si>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</si>
  <si>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</si>
  <si>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</si>
  <si>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</si>
  <si>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</si>
  <si>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</si>
  <si>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</si>
  <si>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</si>
  <si>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</si>
  <si>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</si>
  <si>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</si>
  <si>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</si>
  <si>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</si>
  <si>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</si>
  <si>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</si>
  <si>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</si>
  <si>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</si>
  <si>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</si>
  <si>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</si>
  <si>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</si>
  <si>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</si>
  <si>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</si>
  <si>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</si>
  <si>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</si>
  <si>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</si>
  <si>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</si>
  <si>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</si>
  <si>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</si>
  <si>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</si>
  <si>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</si>
  <si>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</si>
  <si>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</si>
  <si>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</si>
  <si>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</si>
  <si>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</si>
  <si>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</si>
  <si>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</si>
  <si>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</si>
  <si>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</si>
  <si>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</si>
  <si>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</si>
  <si>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</si>
  <si>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</si>
  <si>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</si>
  <si>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</si>
  <si>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</si>
  <si>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</si>
  <si>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</si>
  <si>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</si>
  <si>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</si>
  <si>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</si>
  <si>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</si>
  <si>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</si>
  <si>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</si>
  <si>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</si>
  <si>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</si>
  <si>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</si>
  <si>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</si>
  <si>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</si>
  <si>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</si>
  <si>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</si>
  <si>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</si>
  <si>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</si>
  <si>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</si>
  <si>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</si>
  <si>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</si>
  <si>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</si>
  <si>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</si>
  <si>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</si>
  <si>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</si>
  <si>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</si>
  <si>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</si>
  <si>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</si>
  <si>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</si>
  <si>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</si>
  <si>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</si>
  <si>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</si>
  <si>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</si>
  <si>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</si>
  <si>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</si>
  <si>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</si>
  <si>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</si>
  <si>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</si>
  <si>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</si>
  <si>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</si>
  <si>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</si>
  <si>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</si>
  <si>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</si>
  <si>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</si>
  <si>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</si>
  <si>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</si>
  <si>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</si>
  <si>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</si>
  <si>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</si>
  <si>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</si>
  <si>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</si>
  <si>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</si>
  <si>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</si>
  <si>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</si>
  <si>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</si>
  <si>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</si>
  <si>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</si>
  <si>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</si>
  <si>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</si>
  <si>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</si>
  <si>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</si>
  <si>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</si>
  <si>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</si>
  <si>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</si>
  <si>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</si>
  <si>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</si>
  <si>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</si>
  <si>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</si>
  <si>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</si>
  <si>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</si>
  <si>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</si>
  <si>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</si>
  <si>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</si>
  <si>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</si>
  <si>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</si>
  <si>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</si>
  <si>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</si>
  <si>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</si>
  <si>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</si>
  <si>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</si>
  <si>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</si>
  <si>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</si>
  <si>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</si>
  <si>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</si>
  <si>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</si>
  <si>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</si>
  <si>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</si>
  <si>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</si>
  <si>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</si>
  <si>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</si>
  <si>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</si>
  <si>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</si>
  <si>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</si>
  <si>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</si>
  <si>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</si>
  <si>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</si>
  <si>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</si>
  <si>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</si>
  <si>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</si>
  <si>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</si>
  <si>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</si>
  <si>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</si>
  <si>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</si>
  <si>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</si>
  <si>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</si>
  <si>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</si>
  <si>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</si>
  <si>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</si>
  <si>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</si>
  <si>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</si>
  <si>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</si>
  <si>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</si>
  <si>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</si>
  <si>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</si>
  <si>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</si>
  <si>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</si>
  <si>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</si>
  <si>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</si>
  <si>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</si>
  <si>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</si>
  <si>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</si>
  <si>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</si>
  <si>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</si>
  <si>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</si>
  <si>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</si>
  <si>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</si>
  <si>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</si>
  <si>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</si>
  <si>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</si>
  <si>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</si>
  <si>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</si>
  <si>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</si>
  <si>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</si>
  <si>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</si>
  <si>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</si>
  <si>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</si>
  <si>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</si>
  <si>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</si>
  <si>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</si>
  <si>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</si>
  <si>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</si>
  <si>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</si>
  <si>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</si>
  <si>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</si>
  <si>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</si>
  <si>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</si>
  <si>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</si>
  <si>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</si>
  <si>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</si>
  <si>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</si>
  <si>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</si>
  <si>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</si>
  <si>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</si>
  <si>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</si>
  <si>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</si>
  <si>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</si>
  <si>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</si>
  <si>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</si>
  <si>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</si>
  <si>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</si>
  <si>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</si>
  <si>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</si>
  <si>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</si>
  <si>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</si>
  <si>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</si>
  <si>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</si>
  <si>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</si>
  <si>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</si>
  <si>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</si>
  <si>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</si>
  <si>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</si>
  <si>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</si>
  <si>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</si>
  <si>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</si>
  <si>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</si>
  <si>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</si>
  <si>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</si>
  <si>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</si>
  <si>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</si>
  <si>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</si>
  <si>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</si>
  <si>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</si>
  <si>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</si>
  <si>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</si>
  <si>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</si>
  <si>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</si>
  <si>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</si>
  <si>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</si>
  <si>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PCM-20251129-00001600</t>
  </si>
  <si>
    <t xml:space="preserve">Site has access issue inside desert area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</si>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</sst>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0" fontId="7" fillId="12" borderId="8"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2" dataDxfId="171" headerRowBorderDxfId="169" tableBorderDxfId="170" totalsRowBorderDxfId="168">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5" dataDxfId="154" headerRowBorderDxfId="152" tableBorderDxfId="153" totalsRowBorderDxfId="151">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6" totalsRowShown="0" headerRowDxfId="62" dataDxfId="61" headerRowBorderDxfId="59" tableBorderDxfId="60">
  <autoFilter ref="A1:L9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1" totalsRowShown="0" headerRowDxfId="46" dataDxfId="45" headerRowBorderDxfId="43" tableBorderDxfId="44" totalsRowBorderDxfId="42">
  <autoFilter ref="A1:L2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7" totalsRowShown="0" headerRowDxfId="13" tableBorderDxfId="12">
  <autoFilter ref="A1:L4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327.98342511573719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45990.931851041663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45990.931851041663</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45990.931851041663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45990.931851041663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45990.931851041663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45990.931851041663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45990.931851041663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45990.931851041663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45990.931851041663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45990.931851041663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45990.931851041663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45990.931851041663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45990.931851041663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45990.931851041663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45990.931851041663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45990.931851041663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45990.931851041663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45990.931851041663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45990.931851041663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45990.931851041663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45990.931851041663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45990.931851041663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45990.931851041663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45990.931851041663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45990.931851041663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45990.931851041663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45990.931851041663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45990.931851041663</v>
      </c>
      <c r="H30" s="129"/>
      <c r="I30" s="131" t="str">
        <f>IFERROR(VLOOKUP(D30,DB!A:F,6,0),"")</f>
        <v/>
      </c>
      <c r="J30" s="131" t="str">
        <f>IFERROR(VLOOKUP(D30,DB!A:G,7,0),"")</f>
        <v/>
      </c>
      <c r="K30" s="127"/>
      <c r="L30" s="126" t="str">
        <f>IFERROR(VLOOKUP(D30,DB!A:I,9,0),"")</f>
        <v/>
      </c>
    </row>
    <row r="31" spans="1:12" s="61" customFormat="1" ht="15" customHeight="1">
      <c r="F31" s="125"/>
      <c r="G31" s="124"/>
      <c r="H31" s="125"/>
      <c r="K31" s="123"/>
    </row>
    <row r="32" spans="1:12" s="61" customFormat="1" ht="15" customHeight="1">
      <c r="F32" s="125"/>
      <c r="G32" s="124"/>
      <c r="H32" s="125"/>
      <c r="K32" s="123"/>
    </row>
    <row r="33" spans="6:11" s="61" customFormat="1" ht="15" customHeight="1">
      <c r="F33" s="125"/>
      <c r="G33" s="124"/>
      <c r="H33" s="125"/>
      <c r="K33" s="123"/>
    </row>
    <row r="34" spans="6:11" s="61" customFormat="1" ht="15" customHeight="1">
      <c r="F34" s="125"/>
      <c r="G34" s="124"/>
      <c r="H34" s="125"/>
      <c r="K34" s="123"/>
    </row>
    <row r="35" spans="6:11" s="61" customFormat="1" ht="15" customHeight="1">
      <c r="F35" s="125"/>
      <c r="G35" s="124"/>
      <c r="H35" s="125"/>
      <c r="K35" s="123"/>
    </row>
  </sheetData>
  <customSheetViews>
    <customSheetView guid="{F6042A99-DD27-4453-835D-0834D95730CC}" filter="1" showAutoFilter="1">
      <pageMargins left="0" right="0" top="0" bottom="0" header="0" footer="0"/>
      <autoFilter ref="B1:M1" xr:uid="{A8F779F2-9F1F-4B57-A09D-BC84701A3185}"/>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165.93201354167104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6.5444325231510447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22350</v>
      </c>
      <c r="E5" s="99" t="s">
        <v>39106</v>
      </c>
      <c r="F5" s="100">
        <v>45990.755069444444</v>
      </c>
      <c r="G5" s="101">
        <f ca="1">IFERROR(NOW()-F5,"-")</f>
        <v>0.176782060188998</v>
      </c>
      <c r="H5" s="100">
        <v>45990.748819444445</v>
      </c>
      <c r="I5" s="18" t="str">
        <f>IFERROR(VLOOKUP(D5,DB!A:F,6,0),"")</f>
        <v>Power cube</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45990.931851504633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45990.931851504633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45990.931851504633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45990.931851504633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45990.931851504633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45990.931851504633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45990.931851504633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45990.931851504633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45990.931851504633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45990.931851504633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45990.931851504633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45990.931851504633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45990.931851504633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45990.931851504633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45990.931851504633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45990.931851504633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45990.931851504633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45990.931851504633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45990.931851504633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45990.931851504633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45990.931851504633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45990.931851504633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45990.931851504633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45990.931851504633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45990.931851504633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45990.931851504633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45990.931851504633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45990.931851504633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45990.931851504633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45990.931851504633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45990.931851504633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45990.931851504633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45990.931851504633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45990.931851504633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45990.931851504633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45990.931851504633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45990.931851504633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45990.931851504633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45990.931851504633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45990.931851504633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45990.931851504633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45990.931851504633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45990.931851504633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45990.931851504633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45990.931851504633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45990.931851504633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45990.931851504633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45990.931851504633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45990.931851504633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45990.931851504633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45990.931851504633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45990.931851504633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45990.931851504633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45990.931851504633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45990.931851504633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45990.931851504633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45990.931851504633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45990.931851504633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45990.931851504633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45990.931851504633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45990.931851504633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45990.931851504633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45990.931851504633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45990.931851504633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45990.931851504633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45990.931851504633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45990.931851504633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45990.931851504633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45990.931851504633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45990.931851504633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45990.931851504633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6"/>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35" ca="1" si="0">IFERROR(NOW()-F2,"-")</f>
        <v>45990.931851504633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45990.931851504633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45990.931851504633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45990.931851504633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45990.931851504633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45990.931851504633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45990.931851504633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45990.931851504633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45990.931851504633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45990.931851504633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45990.931851504633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45990.931851504633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45990.931851504633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45990.931851504633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45990.931851504633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45990.931851504633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45990.931851504633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45990.931851504633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45990.931851504633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45990.931851504633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45990.931851504633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45990.931851504633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45990.931851504633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45990.931851504633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45990.931851504633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45990.931851504633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45990.931851504633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45990.931851504633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45990.931851504633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45990.931851504633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45990.931851504633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45990.931851504633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45990.931851504633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45990.931851504633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ref="G36:G99" ca="1" si="1">IFERROR(NOW()-F36,"-")</f>
        <v>45990.931851504633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45990.931851504633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45990.931851504633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45990.931851504633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45990.931851504633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45990.931851504633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45990.931851504633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45990.931851504633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45990.931851504633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45990.931851504633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45990.931851504633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45990.931851504633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45990.931851504633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45990.931851504633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45990.931851504633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45990.931851504633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45990.931851504633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45990.931851504633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45990.931851504633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45990.931851504633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45990.931851504633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45990.931851504633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45990.931851504633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45990.931851504633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45990.931851504633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45990.931851504633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45990.931851504633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45990.931851504633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45990.931851504633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45990.931851504633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45990.931851504633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45990.931851504633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45990.931851504633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45990.931851504633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45990.931851504633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45990.931851504633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45990.931851504633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45990.931851504633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45990.931851504633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45990.931851504633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45990.931851504633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45990.931851504633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45990.931851504633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45990.931851504633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45990.931851504633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45990.931851504633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45990.931851504633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45990.931851504633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45990.931851504633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45990.931851504633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45990.931851504633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45990.931851504633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45990.931851504633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45990.931851504633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45990.931851504633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45990.931851504633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45990.931851504633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45990.931851504633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45990.931851504633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45990.931851504633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45990.931851504633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45990.931851504633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45990.931851504633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45990.931851504633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ref="G100:G163" ca="1" si="2">IFERROR(NOW()-F100,"-")</f>
        <v>45990.931851504633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45990.931851504633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45990.931851504633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45990.931851504633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45990.931851504633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45990.931851504633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45990.931851504633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45990.931851504633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45990.931851504633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45990.931851504633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45990.931851504633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45990.931851504633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45990.931851504633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45990.931851504633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45990.931851504633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45990.931851504633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45990.931851504633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45990.931851504633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45990.931851504633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45990.931851504633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45990.931851504633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45990.931851504633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45990.931851504633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45990.931851504633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45990.931851504633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45990.931851504633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45990.931851504633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45990.931851504633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45990.931851504633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45990.931851504633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45990.931851504633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45990.931851504633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45990.931851504633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45990.931851504633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45990.931851504633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45990.931851504633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45990.931851504633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45990.931851504633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45990.931851504633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45990.931851504633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45990.931851504633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45990.931851504633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45990.931851504633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45990.931851504633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45990.931851504633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45990.931851504633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45990.931851504633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45990.931851504633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45990.931851504633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45990.931851504633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45990.931851504633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45990.931851504633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45990.931851504633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45990.931851504633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45990.931851504633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45990.931851504633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45990.931851504633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45990.931851504633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45990.931851504633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45990.931851504633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45990.931851504633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45990.931851504633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45990.931851504633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45990.931851504633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ref="G164:G227" ca="1" si="3">IFERROR(NOW()-F164,"-")</f>
        <v>45990.931851504633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45990.931851504633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45990.931851504633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45990.931851504633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45990.931851504633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45990.931851504633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45990.931851504633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45990.931851504633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45990.931851504633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45990.931851504633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45990.931851504633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45990.931851504633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45990.931851504633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45990.931851504633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45990.931851504633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45990.931851504633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45990.931851504633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45990.931851504633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45990.931851504633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45990.931851504633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45990.931851504633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45990.931851504633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45990.931851504633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45990.931851504633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45990.931851504633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45990.931851504633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45990.931851504633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45990.931851504633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45990.931851504633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45990.931851504633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45990.931851504633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45990.931851504633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45990.931851504633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45990.931851504633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45990.931851504633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45990.931851504633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45990.931851504633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45990.931851504633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45990.931851504633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45990.931851504633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45990.931851504633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45990.931851504633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45990.931851504633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45990.931851504633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45990.931851504633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45990.931851504633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45990.931851504633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45990.931851504633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45990.931851504633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45990.931851504633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45990.931851504633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45990.931851504633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45990.931851504633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45990.931851504633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45990.931851504633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45990.931851504633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45990.931851504633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45990.931851504633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45990.931851504633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45990.931851504633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45990.931851504633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45990.931851504633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45990.931851504633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45990.931851504633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ref="G228:G291" ca="1" si="4">IFERROR(NOW()-F228,"-")</f>
        <v>45990.931851504633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45990.931851504633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45990.931851504633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45990.931851504633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45990.931851504633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45990.931851504633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45990.931851504633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45990.931851504633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45990.931851504633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45990.931851504633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45990.931851504633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45990.931851504633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45990.931851504633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45990.931851504633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45990.931851504633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45990.931851504633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45990.931851504633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45990.931851504633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45990.931851504633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45990.931851504633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45990.931851504633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45990.931851504633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45990.931851504633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45990.931851504633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45990.931851504633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45990.931851504633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45990.931851504633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45990.931851504633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45990.931851504633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45990.931851504633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45990.931851504633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45990.931851504633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45990.931851504633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45990.931851504633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45990.931851504633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45990.931851504633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45990.931851504633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45990.931851504633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45990.931851504633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45990.931851504633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45990.931851504633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45990.931851504633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45990.931851504633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45990.931851504633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45990.931851504633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45990.931851504633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45990.931851504633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45990.931851504633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45990.931851504633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45990.931851504633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45990.931851504633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45990.931851504633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45990.931851504633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45990.931851504633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45990.931851504633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45990.931851504633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45990.931851504633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45990.931851504633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45990.931851504633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45990.931851504633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45990.931851504633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45990.931851504633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45990.931851504633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45990.931851504633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ref="G292:G355" ca="1" si="5">IFERROR(NOW()-F292,"-")</f>
        <v>45990.931851504633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45990.931851504633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45990.931851504633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45990.931851504633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45990.931851504633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45990.931851504633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45990.931851504633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45990.931851504633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45990.931851504633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45990.931851504633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45990.931851504633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45990.931851504633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45990.931851504633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45990.931851504633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45990.931851504633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45990.931851504633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45990.931851504633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45990.931851504633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45990.931851504633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45990.931851504633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45990.931851504633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45990.931851504633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45990.931851504633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45990.931851504633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45990.931851504633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45990.931851504633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45990.931851504633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45990.931851504633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45990.931851504633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45990.931851504633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45990.931851504633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45990.931851504633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45990.931851504633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45990.931851504633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45990.931851504633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45990.931851504633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45990.931851504633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45990.931851504633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45990.931851504633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45990.931851504633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45990.931851504633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45990.931851504633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45990.931851504633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45990.931851504633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45990.931851504633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45990.931851504633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45990.931851504633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45990.931851504633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45990.931851504633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45990.931851504633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45990.931851504633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45990.931851504633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45990.931851504633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45990.931851504633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45990.931851504633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45990.931851504633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45990.931851504633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45990.931851504633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45990.931851504633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45990.931851504633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45990.931851504633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45990.931851504633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45990.931851504633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45990.931851504633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ref="G356:G419" ca="1" si="6">IFERROR(NOW()-F356,"-")</f>
        <v>45990.931851504633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45990.931851504633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45990.931851504633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45990.931851504633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45990.931851504633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45990.931851504633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45990.931851504633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45990.931851504633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45990.931851504633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45990.931851504633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45990.931851504633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45990.931851504633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45990.931851504633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45990.931851504633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45990.931851504633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45990.931851504633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45990.931851504633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45990.931851504633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45990.931851504633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45990.931851504633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45990.931851504633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45990.931851504633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45990.931851504633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45990.931851504633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45990.931851504633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45990.931851504633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45990.931851504633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45990.931851504633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45990.931851504633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45990.931851504633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45990.931851504633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45990.931851504633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45990.931851504633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45990.931851504633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45990.931851504633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45990.931851504633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45990.931851504633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45990.931851504633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45990.931851504633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45990.931851504633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45990.931851504633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45990.931851504633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45990.931851504633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45990.931851504633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45990.931851504633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45990.931851504633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45990.931851504633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45990.931851504633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45990.931851504633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45990.931851504633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45990.931851504633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45990.931851504633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45990.931851504633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45990.931851504633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45990.931851504633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45990.931851504633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45990.931851504633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45990.931851504633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45990.931851504633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45990.931851504633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45990.931851504633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45990.931851504633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45990.931851504633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45990.931851504633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ref="G420:G483" ca="1" si="7">IFERROR(NOW()-F420,"-")</f>
        <v>45990.931851504633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45990.931851504633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45990.931851504633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45990.931851504633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45990.931851504633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45990.931851504633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45990.931851504633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45990.931851504633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45990.931851504633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45990.931851504633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45990.931851504633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45990.931851504633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45990.931851504633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45990.931851504633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45990.931851504633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45990.931851504633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45990.931851504633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45990.931851504633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45990.931851504633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45990.931851504633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45990.931851504633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45990.931851504633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45990.931851504633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45990.931851504633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45990.931851504633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45990.931851504633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45990.931851504633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45990.931851504633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45990.931851504633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45990.931851504633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45990.931851504633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45990.931851504633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45990.931851504633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45990.931851504633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45990.931851504633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45990.931851504633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45990.931851504633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45990.931851504633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45990.931851504633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45990.931851504633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45990.931851504633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45990.931851504633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45990.931851504633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45990.931851504633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45990.931851504633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45990.931851504633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45990.931851504633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45990.931851504633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45990.931851504633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45990.931851504633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45990.931851504633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45990.931851504633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45990.931851504633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45990.931851504633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45990.931851504633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45990.931851504633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45990.931851504633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45990.931851504633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45990.931851504633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45990.931851504633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45990.931851504633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45990.931851504633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45990.931851504633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45990.931851504633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ref="G484:G547" ca="1" si="8">IFERROR(NOW()-F484,"-")</f>
        <v>45990.931851504633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45990.931851504633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45990.931851504633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45990.931851504633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45990.931851504633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45990.931851504633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45990.931851504633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45990.931851504633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45990.931851504633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45990.931851504633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45990.931851504633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45990.931851504633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45990.931851504633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45990.931851504633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45990.931851504633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45990.931851504633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45990.931851504633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45990.931851504633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45990.931851504633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45990.931851504633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45990.931851504633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45990.931851504633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45990.931851504633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45990.931851504633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45990.931851504633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45990.931851504633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45990.931851504633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45990.931851504633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45990.931851504633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45990.931851504633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45990.931851504633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45990.931851504633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45990.931851504633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45990.931851504633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45990.931851504633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45990.931851504633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45990.931851504633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45990.931851504633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45990.931851504633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45990.931851504633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45990.931851504633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45990.931851504633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45990.931851504633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45990.931851504633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45990.931851504633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45990.931851504633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45990.931851504633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45990.931851504633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45990.931851504633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45990.931851504633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45990.931851504633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45990.931851504633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45990.931851504633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45990.931851504633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45990.931851504633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45990.931851504633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45990.931851504633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45990.931851504633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45990.931851504633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45990.931851504633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45990.931851504633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45990.931851504633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45990.931851504633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45990.931851504633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ref="G548:G611" ca="1" si="9">IFERROR(NOW()-F548,"-")</f>
        <v>45990.931851504633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45990.931851504633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45990.931851504633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45990.931851504633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45990.931851504633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45990.931851504633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45990.931851504633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45990.931851504633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45990.931851504633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45990.931851504633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45990.931851504633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45990.931851504633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45990.931851504633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45990.931851504633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45990.931851504633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45990.931851504633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45990.931851504633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45990.931851504633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45990.931851504633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45990.931851504633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45990.931851504633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45990.931851504633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45990.931851504633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45990.931851504633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45990.931851504633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45990.931851504633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45990.931851504633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45990.931851504633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45990.931851504633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45990.931851504633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45990.931851504633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45990.931851504633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45990.931851504633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45990.931851504633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45990.931851504633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45990.931851504633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45990.931851504633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45990.931851504633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45990.931851504633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45990.931851504633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45990.931851504633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45990.931851504633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45990.931851504633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45990.931851504633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45990.931851504633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45990.931851504633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45990.931851504633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45990.931851504633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45990.931851504633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45990.931851504633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45990.931851504633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45990.931851504633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45990.931851504633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45990.931851504633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45990.931851504633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45990.931851504633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45990.931851504633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45990.931851504633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45990.931851504633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45990.931851504633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45990.931851504633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45990.931851504633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45990.931851504633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45990.931851504633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ref="G612:G675" ca="1" si="10">IFERROR(NOW()-F612,"-")</f>
        <v>45990.931851504633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45990.931851504633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45990.931851504633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45990.931851504633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45990.931851504633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45990.931851504633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45990.931851504633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45990.931851504633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45990.931851504633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45990.931851504633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45990.931851504633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45990.931851504633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45990.931851504633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45990.931851504633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45990.931851504633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45990.931851504633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45990.931851504633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45990.931851504633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45990.931851504633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45990.931851504633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45990.931851504633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45990.931851504633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45990.931851504633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45990.931851504633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45990.931851504633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45990.931851504633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45990.931851504633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45990.931851504633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45990.931851504633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45990.931851504633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45990.931851504633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45990.931851504633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45990.931851504633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45990.931851504633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45990.931851504633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45990.931851504633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45990.931851504633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45990.931851504633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45990.931851504633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45990.931851504633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45990.931851504633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45990.931851504633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45990.931851504633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45990.931851504633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45990.931851504633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45990.931851504633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45990.931851504633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45990.931851504633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45990.931851504633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45990.931851504633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45990.931851504633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45990.931851504633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45990.931851504633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45990.931851504633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45990.931851504633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45990.931851504633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45990.931851504633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45990.931851504633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45990.931851504633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45990.931851504633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45990.931851504633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45990.931851504633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45990.931851504633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45990.931851504633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ref="G676:G739" ca="1" si="11">IFERROR(NOW()-F676,"-")</f>
        <v>45990.931851504633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45990.931851504633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45990.931851504633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45990.931851504633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45990.931851504633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45990.931851504633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45990.931851504633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45990.931851504633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45990.931851504633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45990.931851504633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45990.931851504633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45990.931851504633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45990.931851504633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45990.931851504633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45990.931851504633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45990.931851504633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45990.931851504633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45990.931851504633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45990.931851504633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45990.931851504633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45990.931851504633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45990.931851504633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45990.931851504633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45990.931851504633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45990.931851504633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45990.931851504633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45990.931851504633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45990.931851504633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45990.931851504633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45990.931851504633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45990.931851504633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45990.931851504633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45990.931851504633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45990.931851504633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45990.931851504633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45990.931851504633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45990.931851504633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45990.931851504633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45990.931851504633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45990.931851504633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45990.931851504633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45990.931851504633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45990.931851504633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45990.931851504633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45990.931851504633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45990.931851504633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45990.931851504633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45990.931851504633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45990.931851504633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45990.931851504633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45990.931851504633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45990.931851504633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45990.931851504633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45990.931851504633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45990.931851504633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45990.931851504633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45990.931851504633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45990.931851504633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45990.931851504633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45990.931851504633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45990.931851504633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45990.931851504633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45990.931851504633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45990.931851504633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ref="G740:G803" ca="1" si="12">IFERROR(NOW()-F740,"-")</f>
        <v>45990.931851504633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45990.931851504633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45990.931851504633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45990.931851504633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45990.931851504633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45990.931851504633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45990.931851504633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45990.931851504633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45990.931851504633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45990.931851504633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45990.931851504633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45990.931851504633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45990.931851504633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45990.931851504633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45990.931851504633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45990.931851504633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45990.931851504633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45990.931851504633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45990.931851504633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45990.931851504633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45990.931851504633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45990.931851504633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45990.931851504633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45990.931851504633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45990.931851504633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45990.931851504633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45990.931851504633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45990.931851504633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45990.931851504633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45990.931851504633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45990.931851504633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45990.931851504633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45990.931851504633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45990.931851504633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45990.931851504633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45990.931851504633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45990.931851504633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45990.931851504633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45990.931851504633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45990.931851504633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45990.931851504633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45990.931851504633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45990.931851504633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45990.931851504633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45990.931851504633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45990.931851504633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45990.931851504633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45990.931851504633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45990.931851504633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45990.931851504633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45990.931851504633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45990.931851504633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45990.931851504633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45990.931851504633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45990.931851504633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45990.931851504633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45990.931851504633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45990.931851504633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45990.931851504633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45990.931851504633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45990.931851504633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45990.931851504633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45990.931851504633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45990.931851504633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ref="G804:G867" ca="1" si="13">IFERROR(NOW()-F804,"-")</f>
        <v>45990.931851504633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45990.931851504633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45990.931851504633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45990.931851504633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45990.931851504633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45990.931851504633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45990.931851504633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45990.931851504633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45990.931851504633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45990.931851504633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45990.931851504633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45990.931851504633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45990.931851504633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45990.931851504633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45990.931851504633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45990.931851504633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45990.931851504633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45990.931851504633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45990.931851504633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45990.931851504633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45990.931851504633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45990.931851504633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45990.931851504633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45990.931851504633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45990.931851504633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45990.931851504633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45990.931851504633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45990.931851504633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45990.931851504633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45990.931851504633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45990.931851504633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45990.931851504633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45990.931851504633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45990.931851504633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45990.931851504633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45990.931851504633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45990.931851504633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45990.931851504633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45990.931851504633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45990.931851504633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45990.931851504633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45990.931851504633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45990.931851504633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45990.931851504633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45990.931851504633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45990.931851504633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45990.931851504633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45990.931851504633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45990.931851504633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45990.931851504633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45990.931851504633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45990.931851504633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45990.931851504633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45990.931851504633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45990.931851504633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45990.931851504633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45990.931851504633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45990.931851504633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45990.931851504633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45990.931851504633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45990.931851504633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45990.931851504633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45990.931851504633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45990.931851504633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ref="G868:G931" ca="1" si="14">IFERROR(NOW()-F868,"-")</f>
        <v>45990.931851504633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45990.931851504633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45990.931851504633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45990.931851504633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45990.931851504633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45990.931851504633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45990.931851504633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45990.931851504633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45990.931851504633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45990.931851504633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45990.931851504633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45990.931851504633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45990.931851504633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45990.931851504633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45990.931851504633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45990.931851504633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45990.931851504633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45990.931851504633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45990.931851504633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45990.931851504633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45990.931851504633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45990.931851504633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45990.931851504633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45990.931851504633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45990.931851504633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45990.931851504633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45990.931851504633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45990.931851504633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45990.931851504633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45990.931851504633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45990.931851504633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45990.931851504633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45990.931851504633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45990.931851504633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45990.931851504633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45990.931851504633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45990.931851504633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45990.931851504633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45990.931851504633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45990.931851504633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45990.931851504633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45990.931851504633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45990.931851504633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45990.931851504633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45990.931851504633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45990.931851504633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45990.931851504633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45990.931851504633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45990.931851504633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45990.931851504633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45990.931851504633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45990.931851504633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45990.931851504633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45990.931851504633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45990.931851504633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45990.931851504633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45990.931851504633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45990.931851504633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45990.931851504633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45990.931851504633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45990.931851504633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45990.931851504633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45990.931851504633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45990.931851504633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ref="G932:G946" ca="1" si="15">IFERROR(NOW()-F932,"-")</f>
        <v>45990.931851504633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45990.931851504633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45990.931851504633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45990.931851504633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45990.931851504633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45990.931851504633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45990.931851504633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45990.931851504633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45990.931851504633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45990.931851504633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45990.931851504633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45990.931851504633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45990.931851504633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45990.931851504633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45990.931851504633</v>
      </c>
      <c r="H946" s="22"/>
      <c r="I946" s="19" t="str">
        <f>IFERROR(VLOOKUP(D946,DB!A:F,6,0),"")</f>
        <v/>
      </c>
      <c r="J946" s="18" t="str">
        <f>IFERROR(VLOOKUP(D946,DB!A:G,7,0),"")</f>
        <v/>
      </c>
      <c r="K946" s="42"/>
      <c r="L946" s="23" t="str">
        <f>IFERROR(VLOOKUP(D946,DB!A:I,9,0),"")</f>
        <v/>
      </c>
    </row>
  </sheetData>
  <dataValidations count="2">
    <dataValidation allowBlank="1" showInputMessage="1" showErrorMessage="1" sqref="E1" xr:uid="{5914219A-CB83-432D-936A-CC0CB6F3982A}"/>
    <dataValidation type="list" allowBlank="1" showInputMessage="1" showErrorMessage="1" sqref="E2:E9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287.45113391203631</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43" ca="1" si="0">IFERROR(NOW()-F3,"")</f>
        <v>45990.931851041663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45990.931851041663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45990.931851041663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45990.931851273148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45990.931851504633</v>
      </c>
      <c r="H7" s="92"/>
      <c r="I7" s="110" t="str">
        <f>IFERROR(VLOOKUP(D7,DB!A:F,6,0),"")</f>
        <v/>
      </c>
      <c r="J7" s="110" t="str">
        <f>IFERROR(VLOOKUP(D7,DB!A:G,7,0),"")</f>
        <v/>
      </c>
      <c r="K7" s="94"/>
      <c r="L7" s="88" t="str">
        <f>IFERROR(VLOOKUP(D7,DB!A:I,9,0),"")</f>
        <v/>
      </c>
    </row>
    <row r="8" spans="1:16" ht="15" customHeight="1">
      <c r="A8" s="110"/>
      <c r="B8" s="110" t="str">
        <f>IFERROR(VLOOKUP(D8,DB!A:K,11,0),"")</f>
        <v/>
      </c>
      <c r="C8" s="90"/>
      <c r="D8" s="153"/>
      <c r="E8" s="91"/>
      <c r="F8" s="92"/>
      <c r="G8" s="93">
        <f t="shared" ca="1" si="0"/>
        <v>45990.931851504633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45990.931851504633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45990.931851504633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45990.931851504633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45990.931851504633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45990.931851504633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45990.931851504633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45990.931851504633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45990.931851504633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45990.931851504633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45990.931851504633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45990.931851504633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45990.931851504633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45990.931851504633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45990.931851504633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45990.931851504633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45990.931851504633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45990.931851504633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45990.931851504633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45990.931851504633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45990.931851504633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45990.931851504633</v>
      </c>
      <c r="H29" s="92"/>
      <c r="I29" s="110" t="str">
        <f>IFERROR(VLOOKUP(D29,DB!A:F,6,0),"")</f>
        <v/>
      </c>
      <c r="J29" s="110" t="str">
        <f>IFERROR(VLOOKUP(D29,DB!A:G,7,0),"")</f>
        <v/>
      </c>
      <c r="K29" s="94"/>
      <c r="L29" s="88" t="str">
        <f>IFERROR(VLOOKUP(D29,DB!A:I,9,0),"")</f>
        <v/>
      </c>
    </row>
    <row r="30" spans="1:12" ht="15" customHeight="1">
      <c r="A30" s="110"/>
      <c r="B30" s="110" t="str">
        <f>IFERROR(VLOOKUP(D31,DB!A:K,11,0),"")</f>
        <v/>
      </c>
      <c r="C30" s="90"/>
      <c r="D30" s="154"/>
      <c r="E30" s="91"/>
      <c r="F30" s="92"/>
      <c r="G30" s="93">
        <f t="shared" ca="1" si="0"/>
        <v>45990.931851504633</v>
      </c>
      <c r="H30" s="92"/>
      <c r="I30" s="110" t="str">
        <f>IFERROR(VLOOKUP(D31,DB!A:F,6,0),"")</f>
        <v/>
      </c>
      <c r="J30" s="110" t="str">
        <f>IFERROR(VLOOKUP(D31,DB!A:G,7,0),"")</f>
        <v/>
      </c>
      <c r="K30" s="94"/>
      <c r="L30" s="88" t="str">
        <f>IFERROR(VLOOKUP(D31,DB!A:I,9,0),"")</f>
        <v/>
      </c>
    </row>
    <row r="31" spans="1:12" ht="15" customHeight="1">
      <c r="A31" s="110"/>
      <c r="B31" s="110" t="str">
        <f>IFERROR(VLOOKUP(#REF!,DB!A:K,11,0),"")</f>
        <v/>
      </c>
      <c r="C31" s="90"/>
      <c r="D31" s="88"/>
      <c r="E31" s="91"/>
      <c r="F31" s="92"/>
      <c r="G31" s="93">
        <f t="shared" ca="1" si="0"/>
        <v>45990.931851504633</v>
      </c>
      <c r="H31" s="92"/>
      <c r="I31" s="110" t="str">
        <f>IFERROR(VLOOKUP(#REF!,DB!A:F,6,0),"")</f>
        <v/>
      </c>
      <c r="J31" s="110" t="str">
        <f>IFERROR(VLOOKUP(#REF!,DB!A:G,7,0),"")</f>
        <v/>
      </c>
      <c r="K31" s="94"/>
      <c r="L31" s="88" t="str">
        <f>IFERROR(VLOOKUP(#REF!,DB!A:I,9,0),"")</f>
        <v/>
      </c>
    </row>
    <row r="32" spans="1:12" ht="15" customHeight="1">
      <c r="A32" s="110"/>
      <c r="B32" s="110" t="str">
        <f>IFERROR(VLOOKUP(D32,DB!A:K,11,0),"")</f>
        <v/>
      </c>
      <c r="C32" s="90"/>
      <c r="D32" s="88"/>
      <c r="E32" s="91"/>
      <c r="F32" s="92"/>
      <c r="G32" s="93">
        <f t="shared" ca="1" si="0"/>
        <v>45990.931851504633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45990.931851504633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45990.931851504633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45990.931851504633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45990.931851504633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45990.931851504633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45990.931851504633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45990.931851504633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45990.931851504633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45990.931851504633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45990.931851504633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45990.931851504633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45990.931851504633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45990.931851504633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45990.931851504633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45990.931851504633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45990.931851504633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45990.931851504633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45990.931851504633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45990.931851504633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45990.931851504633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45990.931851504633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45990.931851504633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45990.931851504633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45990.931851504633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45990.931851504633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45990.931851504633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45990.931851504633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45990.931851504633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45990.931851504633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45990.931851504633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45990.931851504633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45990.931851504633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45990.931851504633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45990.931851504633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45990.931851504633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45990.931851504633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45990.931851504633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45990.931851504633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45990.931851504633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45990.931851504633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45990.931851504633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45990.931851504633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45990.931851504633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45990.931851504633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45990.931851504633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45990.931851504633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45990.931851504633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45990.931851504633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45990.931851504633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45990.931851504633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45990.931851504633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45990.931851504633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45990.931851504633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45990.931851504633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45990.931851504633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45990.931851504633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45990.931851504633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45990.931851504633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45990.931851504633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45990.931851504633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45990.931851504633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45990.931851504633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45990.931851504633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45990.931851504633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45990.931851504633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45990.931851504633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45990.931851504633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45990.931851504633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45990.931851504633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45990.931851504633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45990.931851504633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45990.931851504633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45990.931851504633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45990.931851504633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45990.931851504633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45990.931851504633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45990.931851504633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45990.931851504633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45990.931851504633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45990.931851504633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45990.931851504633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45990.931851504633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45990.931851504633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45990.931851504633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45990.931851504633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45990.931851504633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45990.931851504633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45990.931851504633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45990.931851504633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45990.931851504633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45990.931851504633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45990.931851504633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45990.931851504633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45990.931851504633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45990.931851504633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45990.931851504633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45990.931851504633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45990.931851504633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45990.931851504633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45990.931851504633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45990.931851504633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45990.931851504633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45990.931851504633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45990.931851504633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45990.931851504633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45990.931851504633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45990.931851504633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45990.931851504633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45990.931851504633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45990.931851504633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45990.931851504633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45990.931851504633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45990.931851504633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45990.931851504633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45990.931851504633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45990.931851504633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45990.931851504633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45990.931851504633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45990.931851504633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45990.931851504633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45990.931851504633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45990.931851504633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45990.931851504633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45990.931851504633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45990.931851504633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45990.931851504633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45990.931851504633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45990.931851504633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45990.931851504633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45990.931851504633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45990.931851504633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45990.931851504633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45990.931851504633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45990.931851504633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45990.931851504633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45990.931851504633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45990.931851504633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45990.931851504633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45990.931851504633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35" ca="1" si="3">IFERROR(NOW()-F172,"")</f>
        <v>45990.931851504633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45990.931851504633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45990.931851504633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45990.931851504633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45990.931851504633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45990.931851504633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45990.931851504633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45990.931851504633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45990.931851504633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45990.931851504633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45990.931851504633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45990.931851504633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45990.931851504633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45990.931851504633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45990.931851504633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45990.931851504633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45990.931851504633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45990.931851504633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45990.931851504633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45990.931851504633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45990.931851504633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45990.931851504633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45990.931851504633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45990.931851504633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45990.931851504633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45990.931851504633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45990.931851504633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45990.931851504633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45990.931851504633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45990.931851504633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45990.931851504633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45990.931851504633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45990.931851504633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45990.931851504633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45990.931851504633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45990.931851504633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45990.931851504633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45990.931851504633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45990.931851504633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45990.931851504633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45990.931851504633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45990.931851504633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45990.931851504633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45990.931851504633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45990.931851504633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45990.931851504633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45990.931851504633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45990.931851504633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45990.931851504633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45990.931851504633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45990.931851504633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45990.931851504633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45990.931851504633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45990.931851504633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45990.931851504633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45990.931851504633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45990.931851504633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45990.931851504633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45990.931851504633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45990.931851504633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45990.931851504633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45990.931851504633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45990.931851504633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45990.931851504633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ref="G236:G281" ca="1" si="4">IFERROR(NOW()-F236,"")</f>
        <v>45990.931851504633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45990.931851504633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45990.931851504633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45990.931851504633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45990.931851504633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45990.931851504633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45990.931851504633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45990.931851504633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45990.931851504633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45990.931851504633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45990.931851504633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45990.931851504633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45990.931851504633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45990.931851504633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45990.931851504633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45990.931851504633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45990.931851504633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45990.931851504633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45990.931851504633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45990.931851504633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45990.931851504633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45990.931851504633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45990.931851504633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45990.931851504633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45990.931851504633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45990.931851504633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45990.931851504633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45990.931851504633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45990.931851504633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45990.931851504633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45990.931851504633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45990.931851504633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45990.931851504633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45990.931851504633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45990.931851504633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45990.931851504633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45990.931851504633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45990.931851504633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45990.931851504633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45990.931851504633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45990.931851504633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45990.931851504633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45990.931851504633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45990.931851504633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45990.931851504633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45990.931851504633</v>
      </c>
      <c r="H281" s="92"/>
      <c r="I281" s="110" t="str">
        <f>IFERROR(VLOOKUP(D281,DB!A:F,6,0),"")</f>
        <v/>
      </c>
      <c r="J281" s="110" t="str">
        <f>IFERROR(VLOOKUP(D281,DB!A:G,7,0),"")</f>
        <v/>
      </c>
      <c r="K281" s="94"/>
      <c r="L281" s="88" t="str">
        <f>IFERROR(VLOOKUP(D281,DB!A:I,9,0),"")</f>
        <v/>
      </c>
    </row>
  </sheetData>
  <dataValidations count="2">
    <dataValidation allowBlank="1" showInputMessage="1" showErrorMessage="1" sqref="E1" xr:uid="{A4F81451-56CC-4543-9497-104C4E44EE4B}"/>
    <dataValidation type="list" allowBlank="1" showInputMessage="1" showErrorMessage="1" sqref="E2:E2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E7" sqref="E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39196</v>
      </c>
      <c r="B2" s="37" t="str">
        <f>IFERROR(VLOOKUP(D2,DB!A:K,11,0),"")</f>
        <v>R5</v>
      </c>
      <c r="C2" s="37">
        <v>3</v>
      </c>
      <c r="D2" s="103" t="s">
        <v>36085</v>
      </c>
      <c r="E2" s="37" t="s">
        <v>39106</v>
      </c>
      <c r="F2" s="38">
        <v>45891.832060185188</v>
      </c>
      <c r="G2" s="105">
        <f ca="1">IFERROR(NOW()-F2,"")</f>
        <v>99.099791319444194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64.742974189815868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42.2707403935201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9.5585524305497529</v>
      </c>
      <c r="H5" s="139">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45989.951909722222</v>
      </c>
      <c r="G6" s="138">
        <f ca="1">IFERROR(NOW()-F6,"")</f>
        <v>0.97994131944142282</v>
      </c>
      <c r="H6" s="38">
        <v>45989.971354166664</v>
      </c>
      <c r="I6" s="37" t="str">
        <f>IFERROR(VLOOKUP(D6,DB!A:F,6,0),"")</f>
        <v>SCECO</v>
      </c>
      <c r="J6" s="37" t="str">
        <f>IFERROR(VLOOKUP(D6,DB!A:G,7,0),"")</f>
        <v>Dead</v>
      </c>
      <c r="K6" s="37" t="s">
        <v>39205</v>
      </c>
      <c r="L6" s="37" t="str">
        <f>IFERROR(VLOOKUP(D6,DB!A:I,9,0),"")</f>
        <v>Latis</v>
      </c>
    </row>
    <row r="7" spans="1:13">
      <c r="A7" s="37"/>
      <c r="B7" s="37" t="str">
        <f>IFERROR(VLOOKUP(D7,DB!A:K,11,0),"")</f>
        <v/>
      </c>
      <c r="C7" s="37"/>
      <c r="D7" s="106"/>
      <c r="E7" s="37"/>
      <c r="F7" s="38"/>
      <c r="G7" s="138">
        <f ca="1">IFERROR(NOW()-F7,"")</f>
        <v>45990.931851041663</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45990.931851041663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45990.931851041663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45990.931851041663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45990.931851041663</v>
      </c>
      <c r="H11" s="38"/>
      <c r="I11" s="37" t="str">
        <f>IFERROR(VLOOKUP(D11,DB!A:F,6,0),"")</f>
        <v/>
      </c>
      <c r="J11" s="37" t="str">
        <f>IFERROR(VLOOKUP(D11,DB!A:G,7,0),"")</f>
        <v/>
      </c>
      <c r="K11" s="37"/>
      <c r="L11" s="37" t="str">
        <f>IFERROR(VLOOKUP(D11,DB!A:I,9,0),"")</f>
        <v/>
      </c>
    </row>
    <row r="12" spans="1:13">
      <c r="A12" s="37"/>
      <c r="B12" s="37" t="str">
        <f>IFERROR(VLOOKUP(D12,DB!A:K,11,0),"")</f>
        <v/>
      </c>
      <c r="C12" s="37"/>
      <c r="D12" s="155"/>
      <c r="E12" s="37"/>
      <c r="F12" s="38"/>
      <c r="G12" s="138">
        <f ca="1">IFERROR(NOW()-F12,"")</f>
        <v>45990.931851041663</v>
      </c>
      <c r="H12" s="38"/>
      <c r="I12" s="37" t="str">
        <f>IFERROR(VLOOKUP(D12,DB!A:F,6,0),"")</f>
        <v/>
      </c>
      <c r="J12" s="37" t="str">
        <f>IFERROR(VLOOKUP(D12,DB!A:G,7,0),"")</f>
        <v/>
      </c>
      <c r="K12" s="37"/>
      <c r="L12" s="37" t="str">
        <f>IFERROR(VLOOKUP(D12,DB!A:I,9,0),"")</f>
        <v/>
      </c>
    </row>
    <row r="13" spans="1:13">
      <c r="A13" s="37"/>
      <c r="B13" s="37" t="str">
        <f>IFERROR(VLOOKUP(D13,DB!A:K,11,0),"")</f>
        <v/>
      </c>
      <c r="C13" s="37"/>
      <c r="D13" s="155"/>
      <c r="E13" s="37"/>
      <c r="F13" s="38"/>
      <c r="G13" s="138">
        <f ca="1">IFERROR(NOW()-F13,"")</f>
        <v>45990.931851041663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45990.931851041663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45990.931851041663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45990.931851041663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45990.931851041663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8">
        <f ca="1">IFERROR(NOW()-F18,"")</f>
        <v>45990.931851041663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8">
        <f ca="1">IFERROR(NOW()-F19,"")</f>
        <v>45990.931851041663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8">
        <f ca="1">IFERROR(NOW()-F20,"")</f>
        <v>45990.931851041663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45990.931851041663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45990.931851041663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45990.931851041663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45990.931851041663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45990.931851041663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45990.931851041663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45990.931851041663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45990.931851041663</v>
      </c>
      <c r="H28" s="38"/>
      <c r="I28" s="37" t="str">
        <f>IFERROR(VLOOKUP(D28,DB!A:F,6,0),"")</f>
        <v/>
      </c>
      <c r="J28" s="37" t="str">
        <f>IFERROR(VLOOKUP(D28,DB!A:G,7,0),"")</f>
        <v/>
      </c>
      <c r="K28" s="37"/>
      <c r="L28" s="37" t="str">
        <f>IFERROR(VLOOKUP(D28,DB!A:I,9,0),"")</f>
        <v/>
      </c>
    </row>
    <row r="29" spans="1:12">
      <c r="A29" s="103"/>
      <c r="B29" s="103"/>
      <c r="C29" s="103"/>
      <c r="D29" s="103"/>
      <c r="E29" s="103"/>
      <c r="F29" s="139"/>
      <c r="G29" s="105"/>
      <c r="H29" s="139"/>
      <c r="I29" s="103"/>
      <c r="J29" s="103"/>
      <c r="K29" s="103"/>
      <c r="L29" s="103"/>
    </row>
    <row r="30" spans="1:12">
      <c r="A30" s="103"/>
      <c r="B30" s="103"/>
      <c r="C30" s="103"/>
      <c r="D30" s="103"/>
      <c r="E30" s="103"/>
      <c r="F30" s="139"/>
      <c r="G30" s="105"/>
      <c r="H30" s="139"/>
      <c r="I30" s="103"/>
      <c r="J30" s="103"/>
      <c r="K30" s="103"/>
      <c r="L30" s="103"/>
    </row>
    <row r="31" spans="1:12">
      <c r="A31" s="103"/>
      <c r="B31" s="103"/>
      <c r="C31" s="103"/>
      <c r="D31" s="103"/>
      <c r="E31" s="103"/>
      <c r="F31" s="139"/>
      <c r="G31" s="105"/>
      <c r="H31" s="139"/>
      <c r="I31" s="103"/>
      <c r="J31" s="103"/>
      <c r="K31" s="103"/>
      <c r="L31" s="103"/>
    </row>
    <row r="32" spans="1:12">
      <c r="A32" s="103"/>
      <c r="B32" s="103"/>
      <c r="C32" s="103"/>
      <c r="D32" s="103"/>
      <c r="E32" s="103"/>
      <c r="F32" s="139"/>
      <c r="G32" s="105"/>
      <c r="H32" s="139"/>
      <c r="I32" s="103"/>
      <c r="J32" s="103"/>
      <c r="K32" s="103"/>
      <c r="L32" s="103"/>
    </row>
    <row r="33" spans="1:12">
      <c r="A33" s="103"/>
      <c r="B33" s="103"/>
      <c r="C33" s="103"/>
      <c r="D33" s="103"/>
      <c r="E33" s="103"/>
      <c r="F33" s="139"/>
      <c r="G33" s="105"/>
      <c r="H33" s="139"/>
      <c r="I33" s="103"/>
      <c r="J33" s="103"/>
      <c r="K33" s="103"/>
      <c r="L33" s="103"/>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45990.931851041663</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45990.931851041663</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45990.931851041663</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45990.931851041663</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45990.931851041663</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45990.931851041663</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45990.931851041663</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45990.931851041663</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45990.931851041663</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45990.931851041663</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45990.931851041663</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45990.931851041663</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45"/>
      <c r="F14" s="121"/>
      <c r="G14" s="72">
        <f ca="1">IFERROR(NOW()-F14,"-")</f>
        <v>45990.931851041663</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45"/>
      <c r="F15" s="121"/>
      <c r="G15" s="72">
        <f ca="1">IFERROR(NOW()-F15,"-")</f>
        <v>45990.931851041663</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45"/>
      <c r="F16" s="121"/>
      <c r="G16" s="72">
        <f ca="1">IFERROR(NOW()-F16,"-")</f>
        <v>45990.931851041663</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45990.931851041663</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45990.931851041663</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45990.931851041663</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45990.931851041663</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45990.931851041663</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45990.931851041663</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45990.931851041663</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45990.931851041663</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45990.931851041663</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45990.931851041663</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45990.931851041663</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45990.931851041663</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45990.931851041663</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45990.931851041663</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45990.931851041663</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45990.931851041663</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45990.931851041663</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45990.931851041663</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45990.931851041663</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45990.931851041663</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45990.931851041663</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45990.931851041663</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45990.931851041663</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45990.931851041663</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45990.931851041663</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45990.931851041663</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45990.931851041663</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45990.931851041663</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45990.931851041663</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45990.931851041663</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45990.931851041663</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45990.931851041663</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45990.931851041663</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45990.931851041663</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45990.931851041663</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45990.931851041663</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45990.931851041663</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45990.931851041663</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45990.931851041663</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45990.931851041663</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45990.931851041663</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45990.931851041663</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45990.931851041663</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45990.931851041663</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45990.931851041663</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45990.931851041663</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45990.931851041663</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45990.931851041663</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45990.931851041663</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45990.931851041663</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45990.931851041663</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45990.931851041663</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45990.931851041663</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45990.931851041663</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45990.931851041663</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45990.931851041663</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45990.931851041663</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45990.931851041663</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45990.931851041663</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45990.931851041663</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45990.931851041663</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45990.931851041663</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45990.931851041663</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45990.931851041663</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45990.931851041663</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45990.931851041663</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45990.931851041663</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45990.931851041663</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45990.931851041663</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45990.931851041663</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45990.931851041663</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45990.931851041663</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45990.931851041663</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45990.931851041663</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45990.931851041663</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45990.931851041663</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45990.931851041663</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45990.931851041663</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45990.931851041663</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45990.931851041663</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45990.931851041663</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45990.931851041663</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45990.931851041663</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45990.931851041663</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45990.931851041663</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45990.931851041663</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45990.931851041663</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45990.931851041663</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45990.931851041663</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45990.931851041663</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45990.931851041663</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45990.931851041663</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45990.931851041663</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45990.931851041663</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45990.931851041663</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45990.931851041663</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45990.931851041663</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45990.931851041663</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45990.931851041663</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45990.931851041663</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45990.931851041663</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45990.931851041663</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45990.931851041663</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45990.931851041663</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45990.931851041663</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45990.931851041663</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45990.931851041663</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45990.931851041663</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45990.931851041663</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45990.931851041663</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45990.931851041663</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45990.931851041663</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45990.931851041663</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45990.931851041663</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45990.931851041663</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45990.931851041663</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45990.931851041663</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45990.931851041663</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45990.931851041663</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45990.931851041663</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45990.931851041663</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45990.931851041663</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45990.931851041663</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45990.931851041663</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45990.931851041663</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45990.931851041663</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45990.931851041663</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45990.931851041663</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45990.931851041663</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45990.931851041663</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45990.931851041663</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45990.931851041663</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45990.931851041663</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45990.931851041663</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45990.931851041663</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45990.931851041663</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45990.931851041663</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45990.931851041663</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45990.931851041663</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45990.931851041663</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45990.931851041663</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45990.931851041663</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45990.931851041663</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45990.931851041663</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45990.931851041663</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45990.931851041663</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45990.931851041663</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45990.931851041663</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45990.931851041663</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45990.931851041663</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45990.931851041663</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45990.931851041663</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45990.931851041663</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45990.931851041663</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45990.931851041663</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45990.931851041663</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45990.931851041663</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45990.931851041663</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45990.931851041663</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45990.931851041663</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45990.931851041663</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45990.931851041663</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45990.931851041663</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45990.931851041663</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45990.931851041663</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45990.931851041663</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45990.931851041663</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45990.931851041663</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45990.931851041663</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45990.931851041663</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45990.931851041663</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45990.931851041663</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45990.931851041663</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45990.931851041663</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45990.931851041663</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45990.931851041663</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45990.931851041663</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45990.931851041663</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45990.931851041663</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45990.931851041663</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45990.931851041663</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45990.931851041663</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45990.931851041663</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45990.931851041663</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45990.931851041663</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45990.931851041663</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45990.931851041663</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45990.931851041663</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45990.931851041663</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45990.931851041663</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45990.931851041663</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45990.931851041663</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45990.931851041663</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45990.931851041663</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45990.931851041663</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45990.931851041663</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45990.931851041663</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45990.931851041663</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45990.931851041663</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45990.931851041663</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45990.931851041663</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45990.931851041663</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45990.931851041663</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45990.931851041663</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45990.931851041663</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45990.931851041663</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45990.931851041663</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45990.931851041663</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45990.931851041663</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45990.931851041663</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45990.931851041663</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45990.931851041663</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45990.931851041663</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45990.931851041663</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45990.931851041663</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45990.931851041663</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45990.931851041663</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45990.931851041663</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45990.931851041663</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45990.931851041663</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45990.931851041663</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45990.931851041663</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45990.931851041663</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45990.931851041663</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45990.931851041663</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45990.931851041663</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45990.931851041663</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45990.931851041663</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45990.931851041663</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45990.931851041663</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45990.931851041663</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45990.931851041663</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45990.931851041663</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45990.931851041663</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45990.931851041663</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45990.931851041663</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45990.931851041663</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45990.931851041663</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45990.931851041663</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45990.931851041663</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45990.931851041663</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45990.931851041663</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45990.931851041663</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45990.931851041663</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45990.931851041663</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45990.931851041663</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45990.931851041663</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45990.931851041663</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45990.931851041663</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45990.931851041663</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45990.931851041663</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45990.931851041663</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45990.931851041663</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45990.931851041663</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45990.931851041663</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45990.931851041663</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45990.931851041663</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45990.931851041663</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45990.931851041663</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45990.931851041663</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45990.931851041663</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45990.931851041663</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45990.931851041663</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45990.931851041663</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45990.931851041663</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45990.931851041663</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45990.931851041663</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45990.931851041663</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45990.931851041663</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45990.931851041663</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45990.931851041663</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45990.931851041663</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45990.931851041663</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45990.931851041663</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45990.931851041663</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45990.931851041663</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45990.931851041663</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45990.931851041663</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45990.931851041663</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45990.931851041663</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45990.931851041663</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45990.931851041663</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45990.931851041663</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45990.931851041663</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45990.931851041663</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45990.931851041663</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45990.931851041663</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45990.931851041663</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45990.931851041663</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45990.931851041663</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45990.931851041663</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45990.931851041663</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45990.931851041663</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45990.931851041663</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45990.931851041663</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45990.931851041663</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45990.931851041663</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45990.931851041663</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45990.931851041663</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45990.931851041663</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45990.931851041663</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45990.931851041663</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45990.931851041663</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45990.931851041663</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45990.931851041663</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45990.931851041663</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45990.931851041663</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45990.931851041663</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45990.931851041663</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45990.931851041663</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45990.931851041663</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45990.931851041663</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45990.931851041663</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45990.931851041663</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45990.931851041663</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45990.931851041663</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45990.931851041663</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45990.931851041663</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45990.931851041663</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45990.931851041663</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45990.931851041663</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45990.931851041663</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45990.931851041663</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45990.931851041663</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45990.931851041663</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45990.931851041663</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45990.931851041663</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45990.931851041663</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45990.931851041663</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45990.931851041663</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45990.931851041663</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45990.931851041663</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45990.931851041663</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45990.931851041663</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45990.931851041663</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45990.931851041663</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45990.931851041663</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45990.931851041663</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45990.931851041663</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45990.931851041663</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45990.931851041663</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45990.931851041663</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45990.931851041663</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45990.931851041663</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45990.931851041663</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45990.931851041663</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45990.931851041663</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45990.931851041663</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45990.931851041663</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45990.931851041663</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45990.931851041663</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45990.931851041663</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45990.931851041663</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45990.931851041663</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45990.931851041663</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45990.931851041663</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45990.931851041663</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45990.931851041663</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45990.931851041663</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45990.931851041663</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45990.931851041663</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45990.931851041663</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45990.931851041663</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45990.931851041663</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45990.931851041663</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45990.931851041663</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45990.931851041663</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45990.931851041663</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45990.931851041663</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45990.931851041663</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45990.931851041663</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45990.931851041663</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45990.931851041663</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45990.931851041663</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45990.931851041663</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45990.931851041663</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45990.931851041663</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45990.931851041663</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45990.931851041663</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45990.931851041663</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45990.931851041663</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45990.931851041663</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45990.931851041663</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45990.931851041663</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45990.931851041663</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45990.931851041663</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45990.931851041663</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45990.931851041663</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45990.931851041663</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45990.931851041663</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45990.931851041663</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45990.931851041663</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45990.931851041663</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45990.931851041663</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45990.931851041663</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45990.931851041663</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45990.931851041663</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45990.931851041663</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45990.931851041663</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45990.931851041663</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45990.931851041663</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45990.931851041663</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45990.931851041663</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45990.931851041663</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45990.931851041663</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45990.931851041663</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45990.931851041663</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45990.931851041663</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45990.931851041663</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45990.931851041663</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45990.931851041663</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45990.931851041663</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45990.931851041663</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45990.931851041663</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45990.931851041663</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45990.931851041663</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45990.931851041663</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45990.931851041663</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45990.931851041663</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45990.931851041663</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45990.931851041663</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45990.931851041663</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45990.931851041663</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45990.931851041663</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45990.931851041663</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45990.931851041663</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45990.931851041663</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45990.931851041663</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45990.931851041663</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45990.931851041663</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45990.931851041663</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45990.931851041663</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45990.931851041663</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45990.931851041663</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45990.931851041663</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45990.931851041663</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45990.931851041663</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45990.931851041663</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45990.931851041663</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45990.931851041663</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45990.931851041663</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45990.931851041663</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45990.931851041663</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45990.931851041663</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45990.931851041663</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45990.931851041663</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45990.931851041663</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45990.931851041663</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45990.931851041663</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45990.931851041663</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45990.931851041663</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45990.931851041663</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45990.931851041663</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45990.931851041663</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45990.931851041663</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45990.931851041663</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45990.931851041663</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45990.931851041663</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45990.931851041663</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45990.931851041663</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45990.931851041663</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45990.931851041663</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45990.931851041663</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45990.931851041663</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45990.931851041663</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45990.931851041663</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45990.931851041663</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45990.931851041663</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45990.931851041663</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45990.931851041663</v>
      </c>
      <c r="H486" s="121"/>
      <c r="I486" s="119" t="str">
        <f>IFERROR(VLOOKUP(D486,DB!A:F,6,0),"")</f>
        <v/>
      </c>
      <c r="J486" s="119" t="str">
        <f>IFERROR(VLOOKUP(D486,DB!A:G,7,0),"")</f>
        <v/>
      </c>
      <c r="K486" s="122"/>
      <c r="L486" s="140" t="str">
        <f>IFERROR(VLOOKUP(D486,DB!A:I,9,0),"")</f>
        <v/>
      </c>
    </row>
    <row r="487" spans="1:12" ht="31.5" customHeight="1">
      <c r="A487" s="146"/>
      <c r="B487" s="147" t="str">
        <f>IFERROR(VLOOKUP(D487,DB!A:K,11,0),"")</f>
        <v/>
      </c>
      <c r="C487" s="148"/>
      <c r="D487" s="147"/>
      <c r="E487" s="145"/>
      <c r="F487" s="149"/>
      <c r="G487" s="150">
        <f ca="1">IFERROR(NOW()-F487,"-")</f>
        <v>45990.931851041663</v>
      </c>
      <c r="H487" s="149"/>
      <c r="I487" s="147" t="str">
        <f>IFERROR(VLOOKUP(D487,DB!A:F,6,0),"")</f>
        <v/>
      </c>
      <c r="J487" s="147" t="str">
        <f>IFERROR(VLOOKUP(D487,DB!A:G,7,0),"")</f>
        <v/>
      </c>
      <c r="K487" s="151"/>
      <c r="L487" s="152" t="str">
        <f>IFERROR(VLOOKUP(D487,DB!A:I,9,0),"")</f>
        <v/>
      </c>
    </row>
  </sheetData>
  <dataValidations count="2">
    <dataValidation allowBlank="1" showInputMessage="1" showErrorMessage="1" sqref="E1" xr:uid="{9E1BC488-8814-4F8A-8DBE-742B3278AB71}"/>
    <dataValidation type="list" allowBlank="1" showInputMessage="1" showErrorMessage="1" sqref="E2:E4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2025-11-29T19:23:55Z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